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9392" windowHeight="7812" activeTab="0"/>
  </bookViews>
  <sheets>
    <sheet name="お助けシート" sheetId="1" r:id="rId1"/>
  </sheets>
  <definedNames>
    <definedName name="_xlnm.Print_Area" localSheetId="0">'お助けシート'!$A$1:$AC$38</definedName>
  </definedNames>
  <calcPr fullCalcOnLoad="1"/>
</workbook>
</file>

<file path=xl/sharedStrings.xml><?xml version="1.0" encoding="utf-8"?>
<sst xmlns="http://schemas.openxmlformats.org/spreadsheetml/2006/main" count="111" uniqueCount="62">
  <si>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</si>
  <si>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</si>
  <si>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</si>
  <si>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</si>
  <si>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</si>
  <si>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</si>
  <si>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</si>
  <si>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</si>
  <si>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</si>
  <si>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</si>
  <si>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</si>
  <si>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</si>
  <si>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段ボール</t>
  </si>
  <si>
    <t>びん</t>
  </si>
  <si>
    <t>缶</t>
  </si>
  <si>
    <t>ペットボトル</t>
  </si>
  <si>
    <t>可燃</t>
  </si>
  <si>
    <t>不燃</t>
  </si>
  <si>
    <t>コピー紙</t>
  </si>
  <si>
    <t>合計</t>
  </si>
  <si>
    <t>金額</t>
  </si>
  <si>
    <t>発生量</t>
  </si>
  <si>
    <t>年間金額</t>
  </si>
  <si>
    <t>発生量（t)</t>
  </si>
  <si>
    <t>　　　　　　　　　　　　事業用建築物廃棄物量把握シート【区収集用】</t>
  </si>
  <si>
    <t>円</t>
  </si>
  <si>
    <t>枚</t>
  </si>
  <si>
    <t>シールの種類</t>
  </si>
  <si>
    <t>記入　　数値</t>
  </si>
  <si>
    <t>可燃不燃</t>
  </si>
  <si>
    <t>換算数値</t>
  </si>
  <si>
    <t>料金</t>
  </si>
  <si>
    <t>コピー紙</t>
  </si>
  <si>
    <t>再利用計画書お助けシート【区収集用】</t>
  </si>
  <si>
    <t>ℓ</t>
  </si>
  <si>
    <t>びん</t>
  </si>
  <si>
    <t>ペット</t>
  </si>
  <si>
    <t>70リットルシール</t>
  </si>
  <si>
    <t>45リットルシール</t>
  </si>
  <si>
    <t>20リットルシール</t>
  </si>
  <si>
    <t>10リットルシール</t>
  </si>
  <si>
    <t>kg</t>
  </si>
  <si>
    <t>ｔ</t>
  </si>
  <si>
    <t>シュレッダー</t>
  </si>
  <si>
    <t>シュレッダー屑    　</t>
  </si>
  <si>
    <t xml:space="preserve">　　　 正しい数値を出すには、排出者が計量することが大切です。
</t>
  </si>
  <si>
    <t>　 　　缶は「アルミ・スチール混合」の数値を計算式に使用しています。</t>
  </si>
  <si>
    <t>新聞</t>
  </si>
  <si>
    <t>雑誌</t>
  </si>
  <si>
    <t>　 　　コピー紙は「A4サイズ」、雑誌は「週刊誌」、</t>
  </si>
  <si>
    <t>※１　シュレッダー屑量を再利用計画書裏面に転記する際は「⑥ミックスペーパー」欄に記入してください。</t>
  </si>
  <si>
    <t>　■　概算値である換算重量を計算式に利用した表です。</t>
  </si>
  <si>
    <t>　■　換算重量は、別紙の「ごみ量換算表」を参考にしています。</t>
  </si>
  <si>
    <t>ℓ</t>
  </si>
  <si>
    <t>枚</t>
  </si>
  <si>
    <t>㎏</t>
  </si>
  <si>
    <t>ｔ</t>
  </si>
  <si>
    <t>円</t>
  </si>
  <si>
    <t>換算数値</t>
  </si>
  <si>
    <r>
      <rPr>
        <sz val="8"/>
        <rFont val="ＭＳ Ｐゴシック"/>
        <family val="3"/>
      </rPr>
      <t>ミックスペーパー</t>
    </r>
    <r>
      <rPr>
        <sz val="9"/>
        <rFont val="ＭＳ Ｐゴシック"/>
        <family val="3"/>
      </rPr>
      <t xml:space="preserve">
雑紙</t>
    </r>
  </si>
  <si>
    <r>
      <t>　 　　</t>
    </r>
    <r>
      <rPr>
        <b/>
        <sz val="11"/>
        <rFont val="ＭＳ Ｐゴシック"/>
        <family val="3"/>
      </rPr>
      <t>区の収集に出すと廃棄となります</t>
    </r>
    <r>
      <rPr>
        <sz val="11"/>
        <rFont val="ＭＳ Ｐゴシック"/>
        <family val="3"/>
      </rPr>
      <t>ので、発生量と同量を廃棄量欄にご記入ください。シュレッダー屑は可燃ごみの日に出してください。</t>
    </r>
  </si>
  <si>
    <t>　　　　　　年度用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</si>
</sst>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0_ "/>
    <numFmt numFmtId="179" formatCode="#,##0;\-#,##0;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color indexed="9"/>
      <name val="ＭＳ Ｐゴシック"/>
      <family val="3"/>
    </font>
    <font>
      <b/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HGP創英角ﾎﾟｯﾌﾟ体"/>
      <family val="3"/>
    </font>
    <font>
      <b/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ＭＳ Ｐゴシック"/>
      <family val="3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9"/>
      <color theme="0"/>
      <name val="Calibri"/>
      <family val="3"/>
    </font>
    <font>
      <sz val="24"/>
      <name val="Calibri"/>
      <family val="3"/>
    </font>
    <font>
      <sz val="20"/>
      <name val="Calibri"/>
      <family val="3"/>
    </font>
    <font>
      <b/>
      <sz val="14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b/>
      <sz val="9"/>
      <name val="Calibri"/>
      <family val="3"/>
    </font>
    <font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FF0000"/>
      </left>
      <right style="thin"/>
      <top style="medium">
        <color rgb="FFFF0000"/>
      </top>
      <bottom style="medium">
        <color rgb="FFFF0000"/>
      </bottom>
    </border>
    <border>
      <left style="thin"/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thin"/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60" fillId="0" borderId="0" xfId="0" applyFont="1" applyAlignment="1" applyProtection="1">
      <alignment vertical="center"/>
      <protection/>
    </xf>
    <xf numFmtId="0" fontId="60" fillId="0" borderId="0" xfId="0" applyFont="1" applyAlignment="1" applyProtection="1">
      <alignment vertical="center"/>
      <protection locked="0"/>
    </xf>
    <xf numFmtId="0" fontId="61" fillId="0" borderId="0" xfId="0" applyFont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 vertical="center"/>
      <protection/>
    </xf>
    <xf numFmtId="0" fontId="42" fillId="0" borderId="0" xfId="0" applyFont="1" applyAlignment="1" applyProtection="1">
      <alignment vertical="center"/>
      <protection/>
    </xf>
    <xf numFmtId="0" fontId="62" fillId="0" borderId="0" xfId="0" applyFont="1" applyAlignment="1" applyProtection="1">
      <alignment vertical="center" wrapText="1"/>
      <protection/>
    </xf>
    <xf numFmtId="177" fontId="42" fillId="0" borderId="0" xfId="0" applyNumberFormat="1" applyFont="1" applyAlignment="1" applyProtection="1">
      <alignment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 vertical="center"/>
      <protection locked="0"/>
    </xf>
    <xf numFmtId="0" fontId="63" fillId="0" borderId="0" xfId="0" applyFont="1" applyAlignment="1" applyProtection="1">
      <alignment horizontal="left" vertical="center"/>
      <protection/>
    </xf>
    <xf numFmtId="0" fontId="64" fillId="0" borderId="0" xfId="0" applyFont="1" applyAlignment="1" applyProtection="1">
      <alignment vertical="center"/>
      <protection/>
    </xf>
    <xf numFmtId="0" fontId="65" fillId="0" borderId="10" xfId="0" applyFont="1" applyBorder="1" applyAlignment="1" applyProtection="1">
      <alignment horizontal="center" vertical="center"/>
      <protection/>
    </xf>
    <xf numFmtId="0" fontId="61" fillId="0" borderId="11" xfId="0" applyFont="1" applyBorder="1" applyAlignment="1" applyProtection="1">
      <alignment horizontal="center" vertical="center"/>
      <protection/>
    </xf>
    <xf numFmtId="0" fontId="61" fillId="0" borderId="12" xfId="0" applyFont="1" applyBorder="1" applyAlignment="1" applyProtection="1">
      <alignment horizontal="center" vertical="center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0" fontId="66" fillId="0" borderId="12" xfId="0" applyFont="1" applyBorder="1" applyAlignment="1" applyProtection="1">
      <alignment horizontal="center" vertical="center" wrapText="1"/>
      <protection/>
    </xf>
    <xf numFmtId="0" fontId="61" fillId="0" borderId="11" xfId="0" applyFont="1" applyBorder="1" applyAlignment="1" applyProtection="1">
      <alignment horizontal="center" vertical="center" wrapText="1"/>
      <protection/>
    </xf>
    <xf numFmtId="0" fontId="61" fillId="0" borderId="12" xfId="0" applyFont="1" applyBorder="1" applyAlignment="1" applyProtection="1">
      <alignment horizontal="center" vertical="center" wrapText="1"/>
      <protection/>
    </xf>
    <xf numFmtId="0" fontId="65" fillId="0" borderId="13" xfId="0" applyFont="1" applyBorder="1" applyAlignment="1" applyProtection="1">
      <alignment horizontal="center" vertical="center"/>
      <protection/>
    </xf>
    <xf numFmtId="0" fontId="60" fillId="0" borderId="14" xfId="0" applyFont="1" applyBorder="1" applyAlignment="1" applyProtection="1">
      <alignment horizontal="center" vertical="center"/>
      <protection locked="0"/>
    </xf>
    <xf numFmtId="0" fontId="60" fillId="0" borderId="15" xfId="0" applyFont="1" applyBorder="1" applyAlignment="1" applyProtection="1">
      <alignment horizontal="center" vertical="center"/>
      <protection locked="0"/>
    </xf>
    <xf numFmtId="0" fontId="60" fillId="0" borderId="16" xfId="0" applyFont="1" applyBorder="1" applyAlignment="1" applyProtection="1">
      <alignment horizontal="center"/>
      <protection locked="0"/>
    </xf>
    <xf numFmtId="0" fontId="60" fillId="0" borderId="0" xfId="0" applyFont="1" applyAlignment="1" applyProtection="1">
      <alignment horizontal="center" vertical="center"/>
      <protection locked="0"/>
    </xf>
    <xf numFmtId="177" fontId="60" fillId="0" borderId="17" xfId="0" applyNumberFormat="1" applyFont="1" applyBorder="1" applyAlignment="1" applyProtection="1">
      <alignment horizontal="center" vertical="center"/>
      <protection locked="0"/>
    </xf>
    <xf numFmtId="177" fontId="60" fillId="0" borderId="18" xfId="0" applyNumberFormat="1" applyFont="1" applyBorder="1" applyAlignment="1" applyProtection="1">
      <alignment horizontal="center" vertical="center"/>
      <protection locked="0"/>
    </xf>
    <xf numFmtId="0" fontId="65" fillId="0" borderId="19" xfId="0" applyFont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vertical="center"/>
      <protection/>
    </xf>
    <xf numFmtId="0" fontId="60" fillId="0" borderId="20" xfId="0" applyFont="1" applyBorder="1" applyAlignment="1" applyProtection="1">
      <alignment horizontal="center" vertical="center"/>
      <protection/>
    </xf>
    <xf numFmtId="0" fontId="60" fillId="0" borderId="17" xfId="0" applyFont="1" applyBorder="1" applyAlignment="1" applyProtection="1">
      <alignment horizontal="center" vertical="center"/>
      <protection locked="0"/>
    </xf>
    <xf numFmtId="0" fontId="60" fillId="0" borderId="18" xfId="0" applyFont="1" applyBorder="1" applyAlignment="1" applyProtection="1">
      <alignment horizontal="center" vertical="center"/>
      <protection locked="0"/>
    </xf>
    <xf numFmtId="0" fontId="60" fillId="0" borderId="21" xfId="0" applyFont="1" applyBorder="1" applyAlignment="1" applyProtection="1">
      <alignment horizontal="center" vertical="center"/>
      <protection locked="0"/>
    </xf>
    <xf numFmtId="0" fontId="60" fillId="0" borderId="21" xfId="0" applyFont="1" applyBorder="1" applyAlignment="1" applyProtection="1">
      <alignment horizontal="center"/>
      <protection locked="0"/>
    </xf>
    <xf numFmtId="0" fontId="60" fillId="33" borderId="22" xfId="0" applyFont="1" applyFill="1" applyBorder="1" applyAlignment="1" applyProtection="1">
      <alignment vertical="center"/>
      <protection/>
    </xf>
    <xf numFmtId="0" fontId="61" fillId="33" borderId="23" xfId="0" applyFont="1" applyFill="1" applyBorder="1" applyAlignment="1" applyProtection="1">
      <alignment horizontal="center" vertical="center" wrapText="1"/>
      <protection/>
    </xf>
    <xf numFmtId="0" fontId="60" fillId="33" borderId="24" xfId="0" applyFont="1" applyFill="1" applyBorder="1" applyAlignment="1" applyProtection="1">
      <alignment vertical="center"/>
      <protection/>
    </xf>
    <xf numFmtId="178" fontId="60" fillId="33" borderId="25" xfId="0" applyNumberFormat="1" applyFont="1" applyFill="1" applyBorder="1" applyAlignment="1" applyProtection="1">
      <alignment vertical="center"/>
      <protection/>
    </xf>
    <xf numFmtId="0" fontId="60" fillId="33" borderId="26" xfId="0" applyFont="1" applyFill="1" applyBorder="1" applyAlignment="1" applyProtection="1">
      <alignment vertical="center"/>
      <protection/>
    </xf>
    <xf numFmtId="178" fontId="60" fillId="33" borderId="27" xfId="0" applyNumberFormat="1" applyFont="1" applyFill="1" applyBorder="1" applyAlignment="1" applyProtection="1">
      <alignment vertical="center"/>
      <protection/>
    </xf>
    <xf numFmtId="0" fontId="67" fillId="0" borderId="10" xfId="0" applyFont="1" applyBorder="1" applyAlignment="1" applyProtection="1">
      <alignment horizontal="center" vertical="center"/>
      <protection/>
    </xf>
    <xf numFmtId="0" fontId="60" fillId="0" borderId="17" xfId="0" applyFont="1" applyBorder="1" applyAlignment="1" applyProtection="1">
      <alignment vertical="center"/>
      <protection/>
    </xf>
    <xf numFmtId="0" fontId="66" fillId="0" borderId="18" xfId="0" applyFont="1" applyBorder="1" applyAlignment="1" applyProtection="1">
      <alignment/>
      <protection/>
    </xf>
    <xf numFmtId="0" fontId="66" fillId="0" borderId="21" xfId="0" applyFont="1" applyBorder="1" applyAlignment="1" applyProtection="1">
      <alignment horizontal="center"/>
      <protection/>
    </xf>
    <xf numFmtId="0" fontId="60" fillId="0" borderId="28" xfId="0" applyFont="1" applyBorder="1" applyAlignment="1" applyProtection="1">
      <alignment vertical="center"/>
      <protection/>
    </xf>
    <xf numFmtId="0" fontId="66" fillId="0" borderId="29" xfId="0" applyFont="1" applyBorder="1" applyAlignment="1" applyProtection="1">
      <alignment/>
      <protection/>
    </xf>
    <xf numFmtId="0" fontId="66" fillId="0" borderId="30" xfId="0" applyFont="1" applyBorder="1" applyAlignment="1" applyProtection="1">
      <alignment horizontal="center"/>
      <protection/>
    </xf>
    <xf numFmtId="0" fontId="68" fillId="0" borderId="31" xfId="0" applyFont="1" applyBorder="1" applyAlignment="1" applyProtection="1">
      <alignment horizontal="center" vertical="center" wrapText="1"/>
      <protection/>
    </xf>
    <xf numFmtId="177" fontId="60" fillId="0" borderId="32" xfId="0" applyNumberFormat="1" applyFont="1" applyBorder="1" applyAlignment="1" applyProtection="1">
      <alignment vertical="center"/>
      <protection/>
    </xf>
    <xf numFmtId="0" fontId="61" fillId="0" borderId="33" xfId="0" applyFont="1" applyBorder="1" applyAlignment="1" applyProtection="1">
      <alignment/>
      <protection/>
    </xf>
    <xf numFmtId="0" fontId="61" fillId="0" borderId="34" xfId="0" applyFont="1" applyBorder="1" applyAlignment="1" applyProtection="1">
      <alignment horizontal="center"/>
      <protection/>
    </xf>
    <xf numFmtId="0" fontId="60" fillId="0" borderId="19" xfId="0" applyFont="1" applyBorder="1" applyAlignment="1" applyProtection="1">
      <alignment horizontal="center" vertical="center"/>
      <protection/>
    </xf>
    <xf numFmtId="176" fontId="60" fillId="0" borderId="35" xfId="0" applyNumberFormat="1" applyFont="1" applyBorder="1" applyAlignment="1" applyProtection="1">
      <alignment vertical="center"/>
      <protection/>
    </xf>
    <xf numFmtId="176" fontId="66" fillId="0" borderId="15" xfId="0" applyNumberFormat="1" applyFont="1" applyBorder="1" applyAlignment="1" applyProtection="1">
      <alignment/>
      <protection/>
    </xf>
    <xf numFmtId="176" fontId="66" fillId="0" borderId="16" xfId="0" applyNumberFormat="1" applyFont="1" applyBorder="1" applyAlignment="1" applyProtection="1">
      <alignment horizontal="center"/>
      <protection/>
    </xf>
    <xf numFmtId="0" fontId="66" fillId="0" borderId="20" xfId="0" applyFont="1" applyBorder="1" applyAlignment="1" applyProtection="1">
      <alignment horizontal="center" vertical="center"/>
      <protection/>
    </xf>
    <xf numFmtId="5" fontId="69" fillId="0" borderId="20" xfId="0" applyNumberFormat="1" applyFont="1" applyBorder="1" applyAlignment="1" applyProtection="1">
      <alignment horizontal="center" vertical="center"/>
      <protection/>
    </xf>
    <xf numFmtId="0" fontId="67" fillId="0" borderId="0" xfId="0" applyFont="1" applyAlignment="1" applyProtection="1">
      <alignment vertical="center"/>
      <protection/>
    </xf>
    <xf numFmtId="0" fontId="60" fillId="0" borderId="0" xfId="0" applyFont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2</xdr:row>
      <xdr:rowOff>114300</xdr:rowOff>
    </xdr:from>
    <xdr:to>
      <xdr:col>4</xdr:col>
      <xdr:colOff>0</xdr:colOff>
      <xdr:row>5</xdr:row>
      <xdr:rowOff>76200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38150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190500</xdr:colOff>
      <xdr:row>0</xdr:row>
      <xdr:rowOff>0</xdr:rowOff>
    </xdr:from>
    <xdr:to>
      <xdr:col>19</xdr:col>
      <xdr:colOff>476250</xdr:colOff>
      <xdr:row>4</xdr:row>
      <xdr:rowOff>76200</xdr:rowOff>
    </xdr:to>
    <xdr:sp>
      <xdr:nvSpPr>
        <xdr:cNvPr id="2" name="雲形吹き出し 3"/>
        <xdr:cNvSpPr>
          <a:spLocks/>
        </xdr:cNvSpPr>
      </xdr:nvSpPr>
      <xdr:spPr>
        <a:xfrm>
          <a:off x="3362325" y="0"/>
          <a:ext cx="3781425" cy="790575"/>
        </a:xfrm>
        <a:prstGeom prst="cloudCallout">
          <a:avLst>
            <a:gd name="adj1" fmla="val -53916"/>
            <a:gd name="adj2" fmla="val 43791"/>
          </a:avLst>
        </a:prstGeom>
        <a:solidFill>
          <a:srgbClr val="CCFF99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有料ごみ処理券の使用枚数から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ごみ量を推計するシートです！</a:t>
          </a:r>
        </a:p>
      </xdr:txBody>
    </xdr:sp>
    <xdr:clientData/>
  </xdr:twoCellAnchor>
  <xdr:twoCellAnchor>
    <xdr:from>
      <xdr:col>23</xdr:col>
      <xdr:colOff>209550</xdr:colOff>
      <xdr:row>16</xdr:row>
      <xdr:rowOff>133350</xdr:rowOff>
    </xdr:from>
    <xdr:to>
      <xdr:col>25</xdr:col>
      <xdr:colOff>361950</xdr:colOff>
      <xdr:row>18</xdr:row>
      <xdr:rowOff>219075</xdr:rowOff>
    </xdr:to>
    <xdr:sp>
      <xdr:nvSpPr>
        <xdr:cNvPr id="3" name="テキスト ボックス 4"/>
        <xdr:cNvSpPr>
          <a:spLocks/>
        </xdr:cNvSpPr>
      </xdr:nvSpPr>
      <xdr:spPr>
        <a:xfrm>
          <a:off x="8248650" y="3648075"/>
          <a:ext cx="1809750" cy="657225"/>
        </a:xfrm>
        <a:prstGeom prst="wedgeRoundRectCallout">
          <a:avLst>
            <a:gd name="adj1" fmla="val -65662"/>
            <a:gd name="adj2" fmla="val -91986"/>
          </a:avLst>
        </a:prstGeom>
        <a:solidFill>
          <a:srgbClr val="FFCC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②その月に使ったシールの枚数を記入してください。</a:t>
          </a:r>
        </a:p>
      </xdr:txBody>
    </xdr:sp>
    <xdr:clientData/>
  </xdr:twoCellAnchor>
  <xdr:twoCellAnchor>
    <xdr:from>
      <xdr:col>23</xdr:col>
      <xdr:colOff>495300</xdr:colOff>
      <xdr:row>20</xdr:row>
      <xdr:rowOff>219075</xdr:rowOff>
    </xdr:from>
    <xdr:to>
      <xdr:col>26</xdr:col>
      <xdr:colOff>85725</xdr:colOff>
      <xdr:row>22</xdr:row>
      <xdr:rowOff>190500</xdr:rowOff>
    </xdr:to>
    <xdr:sp>
      <xdr:nvSpPr>
        <xdr:cNvPr id="4" name="テキスト ボックス 5"/>
        <xdr:cNvSpPr>
          <a:spLocks/>
        </xdr:cNvSpPr>
      </xdr:nvSpPr>
      <xdr:spPr>
        <a:xfrm>
          <a:off x="8534400" y="4876800"/>
          <a:ext cx="1676400" cy="542925"/>
        </a:xfrm>
        <a:prstGeom prst="wedgeRoundRectCallout">
          <a:avLst>
            <a:gd name="adj1" fmla="val -80902"/>
            <a:gd name="adj2" fmla="val 35467"/>
          </a:avLst>
        </a:prstGeom>
        <a:solidFill>
          <a:srgbClr val="FFCC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【</a:t>
          </a:r>
          <a:r>
            <a:rPr lang="en-US" cap="none" sz="900" b="1" i="0" u="none" baseline="0">
              <a:solidFill>
                <a:srgbClr val="000000"/>
              </a:solidFill>
            </a:rPr>
            <a:t>自動計算</a:t>
          </a:r>
          <a:r>
            <a:rPr lang="en-US" cap="none" sz="900" b="1" i="0" u="none" baseline="0">
              <a:solidFill>
                <a:srgbClr val="000000"/>
              </a:solidFill>
            </a:rPr>
            <a:t>】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年間のトータル枚数です。</a:t>
          </a:r>
        </a:p>
      </xdr:txBody>
    </xdr:sp>
    <xdr:clientData/>
  </xdr:twoCellAnchor>
  <xdr:twoCellAnchor>
    <xdr:from>
      <xdr:col>23</xdr:col>
      <xdr:colOff>552450</xdr:colOff>
      <xdr:row>23</xdr:row>
      <xdr:rowOff>57150</xdr:rowOff>
    </xdr:from>
    <xdr:to>
      <xdr:col>28</xdr:col>
      <xdr:colOff>114300</xdr:colOff>
      <xdr:row>24</xdr:row>
      <xdr:rowOff>257175</xdr:rowOff>
    </xdr:to>
    <xdr:sp>
      <xdr:nvSpPr>
        <xdr:cNvPr id="5" name="テキスト ボックス 6"/>
        <xdr:cNvSpPr>
          <a:spLocks/>
        </xdr:cNvSpPr>
      </xdr:nvSpPr>
      <xdr:spPr>
        <a:xfrm>
          <a:off x="8591550" y="5572125"/>
          <a:ext cx="2847975" cy="485775"/>
        </a:xfrm>
        <a:prstGeom prst="wedgeRoundRectCallout">
          <a:avLst>
            <a:gd name="adj1" fmla="val -70523"/>
            <a:gd name="adj2" fmla="val -32652"/>
          </a:avLst>
        </a:prstGeom>
        <a:solidFill>
          <a:srgbClr val="FFCC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【</a:t>
          </a:r>
          <a:r>
            <a:rPr lang="en-US" cap="none" sz="900" b="1" i="0" u="none" baseline="0">
              <a:solidFill>
                <a:srgbClr val="000000"/>
              </a:solidFill>
            </a:rPr>
            <a:t>自動計算</a:t>
          </a:r>
          <a:r>
            <a:rPr lang="en-US" cap="none" sz="900" b="1" i="0" u="none" baseline="0">
              <a:solidFill>
                <a:srgbClr val="000000"/>
              </a:solidFill>
            </a:rPr>
            <a:t>】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換算重量とシールの合計数をかけます。</a:t>
          </a:r>
        </a:p>
      </xdr:txBody>
    </xdr:sp>
    <xdr:clientData/>
  </xdr:twoCellAnchor>
  <xdr:twoCellAnchor>
    <xdr:from>
      <xdr:col>14</xdr:col>
      <xdr:colOff>57150</xdr:colOff>
      <xdr:row>28</xdr:row>
      <xdr:rowOff>47625</xdr:rowOff>
    </xdr:from>
    <xdr:to>
      <xdr:col>23</xdr:col>
      <xdr:colOff>47625</xdr:colOff>
      <xdr:row>32</xdr:row>
      <xdr:rowOff>104775</xdr:rowOff>
    </xdr:to>
    <xdr:sp>
      <xdr:nvSpPr>
        <xdr:cNvPr id="6" name="テキスト ボックス 7"/>
        <xdr:cNvSpPr>
          <a:spLocks/>
        </xdr:cNvSpPr>
      </xdr:nvSpPr>
      <xdr:spPr>
        <a:xfrm>
          <a:off x="5162550" y="6791325"/>
          <a:ext cx="2924175" cy="704850"/>
        </a:xfrm>
        <a:prstGeom prst="wedgeRoundRectCallout">
          <a:avLst>
            <a:gd name="adj1" fmla="val -58981"/>
            <a:gd name="adj2" fmla="val -76180"/>
          </a:avLst>
        </a:prstGeom>
        <a:solidFill>
          <a:srgbClr val="FFCC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【</a:t>
          </a:r>
          <a:r>
            <a:rPr lang="en-US" cap="none" sz="900" b="1" i="0" u="none" baseline="0">
              <a:solidFill>
                <a:srgbClr val="000000"/>
              </a:solidFill>
            </a:rPr>
            <a:t>自動計算</a:t>
          </a:r>
          <a:r>
            <a:rPr lang="en-US" cap="none" sz="900" b="1" i="0" u="none" baseline="0">
              <a:solidFill>
                <a:srgbClr val="000000"/>
              </a:solidFill>
            </a:rPr>
            <a:t>】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一年間の廃棄物にかかった費用が出てきます。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ぜひ次年度は下回るよう、ごみ減量に努めましょう！</a:t>
          </a:r>
        </a:p>
      </xdr:txBody>
    </xdr:sp>
    <xdr:clientData/>
  </xdr:twoCellAnchor>
  <xdr:twoCellAnchor>
    <xdr:from>
      <xdr:col>23</xdr:col>
      <xdr:colOff>523875</xdr:colOff>
      <xdr:row>25</xdr:row>
      <xdr:rowOff>38100</xdr:rowOff>
    </xdr:from>
    <xdr:to>
      <xdr:col>28</xdr:col>
      <xdr:colOff>123825</xdr:colOff>
      <xdr:row>34</xdr:row>
      <xdr:rowOff>114300</xdr:rowOff>
    </xdr:to>
    <xdr:sp>
      <xdr:nvSpPr>
        <xdr:cNvPr id="7" name="テキスト ボックス 8"/>
        <xdr:cNvSpPr>
          <a:spLocks/>
        </xdr:cNvSpPr>
      </xdr:nvSpPr>
      <xdr:spPr>
        <a:xfrm>
          <a:off x="8562975" y="6124575"/>
          <a:ext cx="2886075" cy="1704975"/>
        </a:xfrm>
        <a:prstGeom prst="wedgeRoundRectCallout">
          <a:avLst>
            <a:gd name="adj1" fmla="val -68995"/>
            <a:gd name="adj2" fmla="val -57097"/>
          </a:avLst>
        </a:prstGeom>
        <a:solidFill>
          <a:srgbClr val="FFCC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【</a:t>
          </a:r>
          <a:r>
            <a:rPr lang="en-US" cap="none" sz="900" b="1" i="0" u="none" baseline="0">
              <a:solidFill>
                <a:srgbClr val="000000"/>
              </a:solidFill>
            </a:rPr>
            <a:t>自動計算</a:t>
          </a:r>
          <a:r>
            <a:rPr lang="en-US" cap="none" sz="900" b="1" i="0" u="none" baseline="0">
              <a:solidFill>
                <a:srgbClr val="000000"/>
              </a:solidFill>
            </a:rPr>
            <a:t>】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kg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900" b="0" i="0" u="none" baseline="0">
              <a:solidFill>
                <a:srgbClr val="000000"/>
              </a:solidFill>
            </a:rPr>
            <a:t>ｔにします。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この数値が再利用計画書に記入する数値です。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小数点第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位を四捨五入するのが基本ですが、切り捨てるとゼロになる場合は、小数点第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</a:rPr>
            <a:t>位を四捨五入するようにしてください。</a:t>
          </a:r>
        </a:p>
      </xdr:txBody>
    </xdr:sp>
    <xdr:clientData/>
  </xdr:twoCellAnchor>
  <xdr:twoCellAnchor>
    <xdr:from>
      <xdr:col>23</xdr:col>
      <xdr:colOff>228600</xdr:colOff>
      <xdr:row>0</xdr:row>
      <xdr:rowOff>114300</xdr:rowOff>
    </xdr:from>
    <xdr:to>
      <xdr:col>27</xdr:col>
      <xdr:colOff>180975</xdr:colOff>
      <xdr:row>7</xdr:row>
      <xdr:rowOff>85725</xdr:rowOff>
    </xdr:to>
    <xdr:sp>
      <xdr:nvSpPr>
        <xdr:cNvPr id="8" name="テキスト ボックス 9"/>
        <xdr:cNvSpPr>
          <a:spLocks/>
        </xdr:cNvSpPr>
      </xdr:nvSpPr>
      <xdr:spPr>
        <a:xfrm>
          <a:off x="8267700" y="114300"/>
          <a:ext cx="2638425" cy="1514475"/>
        </a:xfrm>
        <a:prstGeom prst="wedgeRoundRectCallout">
          <a:avLst>
            <a:gd name="adj1" fmla="val -63263"/>
            <a:gd name="adj2" fmla="val 49125"/>
          </a:avLst>
        </a:prstGeom>
        <a:solidFill>
          <a:srgbClr val="FFCC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①シールの種類を選択します！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まずはじめに、いつも貼付するシールの種類を、下記の表を参考にして選択してください。選択部分にカーソルを当てクリックをするとプルダウン（▽マーク）が表示されます。▽マークをクリックして選択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390525</xdr:colOff>
      <xdr:row>6</xdr:row>
      <xdr:rowOff>123825</xdr:rowOff>
    </xdr:from>
    <xdr:to>
      <xdr:col>9</xdr:col>
      <xdr:colOff>66675</xdr:colOff>
      <xdr:row>7</xdr:row>
      <xdr:rowOff>66675</xdr:rowOff>
    </xdr:to>
    <xdr:sp>
      <xdr:nvSpPr>
        <xdr:cNvPr id="9" name="テキスト ボックス 2"/>
        <xdr:cNvSpPr txBox="1">
          <a:spLocks noChangeArrowheads="1"/>
        </xdr:cNvSpPr>
      </xdr:nvSpPr>
      <xdr:spPr>
        <a:xfrm>
          <a:off x="2876550" y="1371600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J38"/>
  <sheetViews>
    <sheetView showGridLines="0" showZeros="0" tabSelected="1" zoomScale="85" zoomScaleNormal="85" zoomScalePageLayoutView="0" workbookViewId="0" topLeftCell="A1">
      <selection activeCell="Y15" sqref="Y15"/>
    </sheetView>
  </sheetViews>
  <sheetFormatPr defaultColWidth="9.00390625" defaultRowHeight="15"/>
  <cols>
    <col min="1" max="1" width="6.421875" style="29" customWidth="1"/>
    <col min="2" max="2" width="8.421875" style="5" customWidth="1"/>
    <col min="3" max="3" width="1.8515625" style="5" customWidth="1"/>
    <col min="4" max="4" width="8.421875" style="5" customWidth="1"/>
    <col min="5" max="5" width="1.8515625" style="5" customWidth="1"/>
    <col min="6" max="6" width="8.421875" style="5" customWidth="1"/>
    <col min="7" max="7" width="1.8515625" style="5" customWidth="1"/>
    <col min="8" max="8" width="8.421875" style="5" customWidth="1"/>
    <col min="9" max="9" width="1.8515625" style="5" customWidth="1"/>
    <col min="10" max="10" width="8.421875" style="5" customWidth="1"/>
    <col min="11" max="11" width="1.8515625" style="5" customWidth="1"/>
    <col min="12" max="12" width="8.421875" style="5" customWidth="1"/>
    <col min="13" max="13" width="1.8515625" style="5" customWidth="1"/>
    <col min="14" max="14" width="8.421875" style="5" customWidth="1"/>
    <col min="15" max="15" width="1.8515625" style="5" customWidth="1"/>
    <col min="16" max="16" width="8.57421875" style="5" customWidth="1"/>
    <col min="17" max="17" width="2.7109375" style="63" customWidth="1"/>
    <col min="18" max="18" width="8.421875" style="5" customWidth="1"/>
    <col min="19" max="19" width="1.8515625" style="5" customWidth="1"/>
    <col min="20" max="20" width="8.421875" style="5" customWidth="1"/>
    <col min="21" max="21" width="1.8515625" style="5" customWidth="1"/>
    <col min="22" max="22" width="8.421875" style="5" customWidth="1"/>
    <col min="23" max="23" width="1.8515625" style="5" customWidth="1"/>
    <col min="24" max="24" width="9.00390625" style="5" customWidth="1"/>
    <col min="25" max="25" width="15.8515625" style="5" customWidth="1"/>
    <col min="26" max="26" width="6.421875" style="5" customWidth="1"/>
    <col min="27" max="16384" width="9.00390625" style="5" customWidth="1"/>
  </cols>
  <sheetData>
    <row r="1" spans="1:34" ht="12.75">
      <c r="A1" s="1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2.75">
      <c r="A2" s="1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3.5">
      <c r="A3" s="1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17.25">
      <c r="A4" s="13"/>
      <c r="B4" s="4"/>
      <c r="C4" s="4"/>
      <c r="D4" s="4"/>
      <c r="E4" s="4"/>
      <c r="F4" s="15" t="s">
        <v>61</v>
      </c>
      <c r="G4" s="4"/>
      <c r="H4" s="4"/>
      <c r="I4" s="4"/>
      <c r="J4" s="4"/>
      <c r="K4" s="4"/>
      <c r="L4" s="4"/>
      <c r="M4" s="4"/>
      <c r="N4" s="4"/>
      <c r="O4" s="4"/>
      <c r="P4" s="4"/>
      <c r="Q4" s="1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8.5">
      <c r="A5" s="16" t="s">
        <v>24</v>
      </c>
      <c r="B5" s="13"/>
      <c r="C5" s="4"/>
      <c r="D5" s="4"/>
      <c r="E5" s="4"/>
      <c r="F5" s="16" t="s">
        <v>33</v>
      </c>
      <c r="G5" s="4"/>
      <c r="H5" s="4"/>
      <c r="I5" s="4"/>
      <c r="J5" s="4"/>
      <c r="K5" s="4"/>
      <c r="L5" s="4"/>
      <c r="M5" s="4"/>
      <c r="N5" s="4"/>
      <c r="O5" s="4"/>
      <c r="P5" s="4"/>
      <c r="Q5" s="14"/>
      <c r="R5" s="4"/>
      <c r="S5" s="4"/>
      <c r="T5" s="4"/>
      <c r="U5" s="4"/>
      <c r="V5" s="17"/>
      <c r="W5" s="4"/>
      <c r="X5" s="17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3.5">
      <c r="A6" s="1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s="7" customFormat="1" ht="23.25" customHeight="1">
      <c r="A7" s="18"/>
      <c r="B7" s="19" t="s">
        <v>16</v>
      </c>
      <c r="C7" s="20"/>
      <c r="D7" s="19" t="s">
        <v>17</v>
      </c>
      <c r="E7" s="20"/>
      <c r="F7" s="19" t="s">
        <v>18</v>
      </c>
      <c r="G7" s="20"/>
      <c r="H7" s="21" t="s">
        <v>44</v>
      </c>
      <c r="I7" s="22"/>
      <c r="J7" s="19" t="s">
        <v>47</v>
      </c>
      <c r="K7" s="20"/>
      <c r="L7" s="19" t="s">
        <v>48</v>
      </c>
      <c r="M7" s="20"/>
      <c r="N7" s="19" t="s">
        <v>12</v>
      </c>
      <c r="O7" s="20"/>
      <c r="P7" s="23" t="s">
        <v>59</v>
      </c>
      <c r="Q7" s="24"/>
      <c r="R7" s="19" t="s">
        <v>13</v>
      </c>
      <c r="S7" s="20"/>
      <c r="T7" s="19" t="s">
        <v>14</v>
      </c>
      <c r="U7" s="20"/>
      <c r="V7" s="19" t="s">
        <v>15</v>
      </c>
      <c r="W7" s="20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s="29" customFormat="1" ht="20.25" customHeight="1" thickBot="1">
      <c r="A8" s="25"/>
      <c r="B8" s="26"/>
      <c r="C8" s="27" t="s">
        <v>34</v>
      </c>
      <c r="D8" s="26"/>
      <c r="E8" s="27" t="s">
        <v>34</v>
      </c>
      <c r="F8" s="26"/>
      <c r="G8" s="27" t="s">
        <v>34</v>
      </c>
      <c r="H8" s="26"/>
      <c r="I8" s="27" t="s">
        <v>34</v>
      </c>
      <c r="J8" s="26"/>
      <c r="K8" s="27" t="s">
        <v>34</v>
      </c>
      <c r="L8" s="26"/>
      <c r="M8" s="27" t="s">
        <v>34</v>
      </c>
      <c r="N8" s="26"/>
      <c r="O8" s="27" t="s">
        <v>34</v>
      </c>
      <c r="P8" s="26"/>
      <c r="Q8" s="28" t="s">
        <v>53</v>
      </c>
      <c r="R8" s="26"/>
      <c r="S8" s="27" t="s">
        <v>34</v>
      </c>
      <c r="T8" s="26"/>
      <c r="U8" s="27" t="s">
        <v>34</v>
      </c>
      <c r="V8" s="26"/>
      <c r="W8" s="27" t="s">
        <v>34</v>
      </c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s="29" customFormat="1" ht="18" customHeight="1" hidden="1">
      <c r="A9" s="25"/>
      <c r="B9" s="30">
        <f>IF(B8="","",VLOOKUP(B8,Z12:AB15,2,FALSE))</f>
      </c>
      <c r="C9" s="31"/>
      <c r="D9" s="30">
        <f>IF(D8="","",VLOOKUP(D8,Z12:AB15,2,FALSE))</f>
      </c>
      <c r="E9" s="31"/>
      <c r="F9" s="30">
        <f>IF(F8="","",VLOOKUP(F8,Z12:AJ15,4,FALSE))</f>
      </c>
      <c r="G9" s="31"/>
      <c r="H9" s="30">
        <f>IF(H8="","",VLOOKUP(H8,Z12:AJ15,11,FALSE))</f>
      </c>
      <c r="I9" s="31"/>
      <c r="J9" s="30">
        <f>IF(J8="","",VLOOKUP(J8,Z12:AJ15,5,FALSE))</f>
      </c>
      <c r="K9" s="31"/>
      <c r="L9" s="30">
        <f>IF(L8="","",VLOOKUP(L8,Z12:AJ15,6,FALSE))</f>
      </c>
      <c r="M9" s="31"/>
      <c r="N9" s="30">
        <f>IF(N8="","",VLOOKUP(N8,Z12:AJ15,7,FALSE))</f>
      </c>
      <c r="O9" s="31"/>
      <c r="P9" s="30">
        <f>IF(P8="","",VLOOKUP(P8,Z12:AJ15,6,FALSE))</f>
      </c>
      <c r="Q9" s="31"/>
      <c r="R9" s="30">
        <f>IF(R8="","",VLOOKUP(R8,Z12:AJ15,8,FALSE))</f>
      </c>
      <c r="S9" s="31"/>
      <c r="T9" s="30">
        <f>IF(T8="","",VLOOKUP(T8,Z12:AJ15,9,FALSE))</f>
      </c>
      <c r="U9" s="31"/>
      <c r="V9" s="30">
        <f>IF(V8="","",VLOOKUP(V8,Z12:AJ15,10,FALSE))</f>
      </c>
      <c r="W9" s="31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6" s="29" customFormat="1" ht="22.5" customHeight="1" hidden="1" thickBot="1">
      <c r="A10" s="32"/>
      <c r="B10" s="30">
        <f>IF(B8="","",VLOOKUP(B8,Z12:AB15,3,FALSE))</f>
      </c>
      <c r="C10" s="31"/>
      <c r="D10" s="30">
        <f>IF(D8="","",VLOOKUP(D8,Z12:AB15,3,FALSE))</f>
      </c>
      <c r="E10" s="31"/>
      <c r="F10" s="30">
        <f>IF(F8="","",VLOOKUP(F8,Z12:AB15,3,FALSE))</f>
      </c>
      <c r="G10" s="31"/>
      <c r="H10" s="30">
        <f>IF(H8="","",VLOOKUP(H8,Z12:AB15,3,FALSE))</f>
      </c>
      <c r="I10" s="31"/>
      <c r="J10" s="30">
        <f>IF(J8="","",VLOOKUP(J8,Z12:AB15,3,FALSE))</f>
      </c>
      <c r="K10" s="31"/>
      <c r="L10" s="30">
        <f>IF(L8="","",VLOOKUP(L8,Z12:AB15,3,FALSE))</f>
      </c>
      <c r="M10" s="31"/>
      <c r="N10" s="30">
        <f>IF(N8="","",VLOOKUP(N8,Z12:AB15,3,FALSE))</f>
      </c>
      <c r="O10" s="31"/>
      <c r="P10" s="30">
        <f>IF(P8="","",VLOOKUP(P8,Z12:AJ15,3,FALSE))</f>
      </c>
      <c r="Q10" s="31"/>
      <c r="R10" s="30">
        <f>IF(R8="","",VLOOKUP(R8,Z12:AB15,3,FALSE))</f>
      </c>
      <c r="S10" s="31"/>
      <c r="T10" s="30">
        <f>IF(T8="","",VLOOKUP(T8,Z12:AB15,3,FALSE))</f>
      </c>
      <c r="U10" s="31"/>
      <c r="V10" s="30">
        <f>IF(V8="","",VLOOKUP(V8,Z12:AJ15,3,FALSE))</f>
      </c>
      <c r="W10" s="31"/>
      <c r="X10" s="13"/>
      <c r="Y10" s="13"/>
      <c r="Z10" s="13"/>
      <c r="AA10" s="12" t="s">
        <v>29</v>
      </c>
      <c r="AB10" s="12"/>
      <c r="AC10" s="8" t="s">
        <v>32</v>
      </c>
      <c r="AD10" s="9" t="s">
        <v>47</v>
      </c>
      <c r="AE10" s="9" t="s">
        <v>48</v>
      </c>
      <c r="AF10" s="9" t="s">
        <v>12</v>
      </c>
      <c r="AG10" s="8" t="s">
        <v>35</v>
      </c>
      <c r="AH10" s="8" t="s">
        <v>14</v>
      </c>
      <c r="AI10" s="8" t="s">
        <v>36</v>
      </c>
      <c r="AJ10" s="2" t="s">
        <v>43</v>
      </c>
    </row>
    <row r="11" spans="1:36" ht="22.5" customHeight="1">
      <c r="A11" s="34" t="s">
        <v>0</v>
      </c>
      <c r="B11" s="35"/>
      <c r="C11" s="36"/>
      <c r="D11" s="35"/>
      <c r="E11" s="36"/>
      <c r="F11" s="35"/>
      <c r="G11" s="36"/>
      <c r="H11" s="35"/>
      <c r="I11" s="36"/>
      <c r="J11" s="35"/>
      <c r="K11" s="36"/>
      <c r="L11" s="35"/>
      <c r="M11" s="36"/>
      <c r="N11" s="35"/>
      <c r="O11" s="36"/>
      <c r="P11" s="37"/>
      <c r="Q11" s="38"/>
      <c r="R11" s="35"/>
      <c r="S11" s="36"/>
      <c r="T11" s="35"/>
      <c r="U11" s="36"/>
      <c r="V11" s="35"/>
      <c r="W11" s="36"/>
      <c r="X11" s="4"/>
      <c r="Y11" s="39" t="s">
        <v>27</v>
      </c>
      <c r="Z11" s="40" t="s">
        <v>28</v>
      </c>
      <c r="AA11" s="10" t="s">
        <v>30</v>
      </c>
      <c r="AB11" s="1" t="s">
        <v>31</v>
      </c>
      <c r="AC11" s="12" t="s">
        <v>58</v>
      </c>
      <c r="AD11" s="12"/>
      <c r="AE11" s="12"/>
      <c r="AF11" s="12"/>
      <c r="AG11" s="12"/>
      <c r="AH11" s="12"/>
      <c r="AI11" s="12"/>
      <c r="AJ11" s="12"/>
    </row>
    <row r="12" spans="1:36" ht="22.5" customHeight="1">
      <c r="A12" s="34" t="s">
        <v>1</v>
      </c>
      <c r="B12" s="35"/>
      <c r="C12" s="36"/>
      <c r="D12" s="35"/>
      <c r="E12" s="36"/>
      <c r="F12" s="35"/>
      <c r="G12" s="36"/>
      <c r="H12" s="35"/>
      <c r="I12" s="36"/>
      <c r="J12" s="35"/>
      <c r="K12" s="36"/>
      <c r="L12" s="35"/>
      <c r="M12" s="36"/>
      <c r="N12" s="35"/>
      <c r="O12" s="36"/>
      <c r="P12" s="37"/>
      <c r="Q12" s="38"/>
      <c r="R12" s="35"/>
      <c r="S12" s="36"/>
      <c r="T12" s="35"/>
      <c r="U12" s="36"/>
      <c r="V12" s="35"/>
      <c r="W12" s="36"/>
      <c r="X12" s="4"/>
      <c r="Y12" s="41" t="s">
        <v>37</v>
      </c>
      <c r="Z12" s="42">
        <v>70</v>
      </c>
      <c r="AA12" s="11">
        <v>13.3</v>
      </c>
      <c r="AB12" s="3">
        <v>532</v>
      </c>
      <c r="AC12" s="3">
        <v>29.4</v>
      </c>
      <c r="AD12" s="3">
        <v>13.23</v>
      </c>
      <c r="AE12" s="3">
        <v>21</v>
      </c>
      <c r="AF12" s="3">
        <v>10.5</v>
      </c>
      <c r="AG12" s="3">
        <v>25.2</v>
      </c>
      <c r="AH12" s="3">
        <v>5.06</v>
      </c>
      <c r="AI12" s="3">
        <v>1.87</v>
      </c>
      <c r="AJ12" s="3">
        <v>6.22</v>
      </c>
    </row>
    <row r="13" spans="1:36" ht="22.5" customHeight="1">
      <c r="A13" s="34" t="s">
        <v>2</v>
      </c>
      <c r="B13" s="35"/>
      <c r="C13" s="36"/>
      <c r="D13" s="35"/>
      <c r="E13" s="36"/>
      <c r="F13" s="35"/>
      <c r="G13" s="36"/>
      <c r="H13" s="35"/>
      <c r="I13" s="36"/>
      <c r="J13" s="35"/>
      <c r="K13" s="36"/>
      <c r="L13" s="35"/>
      <c r="M13" s="36"/>
      <c r="N13" s="35"/>
      <c r="O13" s="36"/>
      <c r="P13" s="37"/>
      <c r="Q13" s="38"/>
      <c r="R13" s="35"/>
      <c r="S13" s="36"/>
      <c r="T13" s="35"/>
      <c r="U13" s="36"/>
      <c r="V13" s="35"/>
      <c r="W13" s="36"/>
      <c r="X13" s="4"/>
      <c r="Y13" s="41" t="s">
        <v>38</v>
      </c>
      <c r="Z13" s="42">
        <v>45</v>
      </c>
      <c r="AA13" s="11">
        <v>8.55</v>
      </c>
      <c r="AB13" s="3">
        <v>342</v>
      </c>
      <c r="AC13" s="3">
        <v>18.9</v>
      </c>
      <c r="AD13" s="3">
        <v>8.51</v>
      </c>
      <c r="AE13" s="3">
        <v>13.5</v>
      </c>
      <c r="AF13" s="3">
        <v>6.75</v>
      </c>
      <c r="AG13" s="3">
        <v>16.2</v>
      </c>
      <c r="AH13" s="3">
        <v>3.25</v>
      </c>
      <c r="AI13" s="3">
        <v>1.2</v>
      </c>
      <c r="AJ13" s="3">
        <v>4</v>
      </c>
    </row>
    <row r="14" spans="1:36" ht="22.5" customHeight="1">
      <c r="A14" s="34" t="s">
        <v>3</v>
      </c>
      <c r="B14" s="35"/>
      <c r="C14" s="36"/>
      <c r="D14" s="35"/>
      <c r="E14" s="36"/>
      <c r="F14" s="35"/>
      <c r="G14" s="36"/>
      <c r="H14" s="35"/>
      <c r="I14" s="36"/>
      <c r="J14" s="35"/>
      <c r="K14" s="36"/>
      <c r="L14" s="35"/>
      <c r="M14" s="36"/>
      <c r="N14" s="35"/>
      <c r="O14" s="36"/>
      <c r="P14" s="37"/>
      <c r="Q14" s="38"/>
      <c r="R14" s="35"/>
      <c r="S14" s="36"/>
      <c r="T14" s="35"/>
      <c r="U14" s="36"/>
      <c r="V14" s="35"/>
      <c r="W14" s="36"/>
      <c r="X14" s="4"/>
      <c r="Y14" s="41" t="s">
        <v>39</v>
      </c>
      <c r="Z14" s="42">
        <v>20</v>
      </c>
      <c r="AA14" s="11">
        <v>3.8</v>
      </c>
      <c r="AB14" s="3">
        <v>152</v>
      </c>
      <c r="AC14" s="3">
        <v>8.4</v>
      </c>
      <c r="AD14" s="3">
        <v>3.78</v>
      </c>
      <c r="AE14" s="3">
        <v>6</v>
      </c>
      <c r="AF14" s="3">
        <v>3</v>
      </c>
      <c r="AG14" s="3">
        <v>7.2</v>
      </c>
      <c r="AH14" s="3">
        <v>1.44</v>
      </c>
      <c r="AI14" s="3">
        <v>0.53</v>
      </c>
      <c r="AJ14" s="3">
        <v>1.78</v>
      </c>
    </row>
    <row r="15" spans="1:36" ht="22.5" customHeight="1" thickBot="1">
      <c r="A15" s="34" t="s">
        <v>4</v>
      </c>
      <c r="B15" s="35"/>
      <c r="C15" s="36"/>
      <c r="D15" s="35"/>
      <c r="E15" s="36"/>
      <c r="F15" s="35"/>
      <c r="G15" s="36"/>
      <c r="H15" s="35"/>
      <c r="I15" s="36"/>
      <c r="J15" s="35"/>
      <c r="K15" s="36"/>
      <c r="L15" s="35"/>
      <c r="M15" s="36"/>
      <c r="N15" s="35"/>
      <c r="O15" s="36"/>
      <c r="P15" s="37"/>
      <c r="Q15" s="38"/>
      <c r="R15" s="35"/>
      <c r="S15" s="36"/>
      <c r="T15" s="35"/>
      <c r="U15" s="36"/>
      <c r="V15" s="35"/>
      <c r="W15" s="36"/>
      <c r="X15" s="4"/>
      <c r="Y15" s="43" t="s">
        <v>40</v>
      </c>
      <c r="Z15" s="44">
        <v>10</v>
      </c>
      <c r="AA15" s="11">
        <v>1.9</v>
      </c>
      <c r="AB15" s="3">
        <v>76</v>
      </c>
      <c r="AC15" s="3">
        <v>4.2</v>
      </c>
      <c r="AD15" s="3">
        <v>1.89</v>
      </c>
      <c r="AE15" s="3">
        <v>3</v>
      </c>
      <c r="AF15" s="3">
        <v>1.5</v>
      </c>
      <c r="AG15" s="3">
        <v>3.6</v>
      </c>
      <c r="AH15" s="3">
        <v>0.72</v>
      </c>
      <c r="AI15" s="3">
        <v>0.27</v>
      </c>
      <c r="AJ15" s="3">
        <v>0.89</v>
      </c>
    </row>
    <row r="16" spans="1:34" ht="22.5" customHeight="1">
      <c r="A16" s="34" t="s">
        <v>5</v>
      </c>
      <c r="B16" s="35"/>
      <c r="C16" s="36"/>
      <c r="D16" s="35"/>
      <c r="E16" s="36"/>
      <c r="F16" s="35"/>
      <c r="G16" s="36"/>
      <c r="H16" s="35"/>
      <c r="I16" s="36"/>
      <c r="J16" s="35"/>
      <c r="K16" s="36"/>
      <c r="L16" s="35"/>
      <c r="M16" s="36"/>
      <c r="N16" s="35"/>
      <c r="O16" s="36"/>
      <c r="P16" s="37"/>
      <c r="Q16" s="38"/>
      <c r="R16" s="35"/>
      <c r="S16" s="36"/>
      <c r="T16" s="35"/>
      <c r="U16" s="36"/>
      <c r="V16" s="35"/>
      <c r="W16" s="36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2.5" customHeight="1">
      <c r="A17" s="34" t="s">
        <v>6</v>
      </c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6"/>
      <c r="N17" s="35"/>
      <c r="O17" s="36"/>
      <c r="P17" s="37"/>
      <c r="Q17" s="38"/>
      <c r="R17" s="35"/>
      <c r="S17" s="36"/>
      <c r="T17" s="35"/>
      <c r="U17" s="36"/>
      <c r="V17" s="35"/>
      <c r="W17" s="36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2.5" customHeight="1">
      <c r="A18" s="34" t="s">
        <v>7</v>
      </c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6"/>
      <c r="N18" s="35"/>
      <c r="O18" s="36"/>
      <c r="P18" s="37"/>
      <c r="Q18" s="38"/>
      <c r="R18" s="35"/>
      <c r="S18" s="36"/>
      <c r="T18" s="35"/>
      <c r="U18" s="36"/>
      <c r="V18" s="35"/>
      <c r="W18" s="36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2.5" customHeight="1">
      <c r="A19" s="34" t="s">
        <v>8</v>
      </c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6"/>
      <c r="N19" s="35"/>
      <c r="O19" s="36"/>
      <c r="P19" s="37"/>
      <c r="Q19" s="38"/>
      <c r="R19" s="35"/>
      <c r="S19" s="36"/>
      <c r="T19" s="35"/>
      <c r="U19" s="36"/>
      <c r="V19" s="35"/>
      <c r="W19" s="36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2.5" customHeight="1">
      <c r="A20" s="34" t="s">
        <v>9</v>
      </c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6"/>
      <c r="N20" s="35"/>
      <c r="O20" s="36"/>
      <c r="P20" s="37"/>
      <c r="Q20" s="38"/>
      <c r="R20" s="35"/>
      <c r="S20" s="36"/>
      <c r="T20" s="35"/>
      <c r="U20" s="36"/>
      <c r="V20" s="35"/>
      <c r="W20" s="36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22.5" customHeight="1">
      <c r="A21" s="34" t="s">
        <v>10</v>
      </c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6"/>
      <c r="N21" s="35"/>
      <c r="O21" s="36"/>
      <c r="P21" s="37"/>
      <c r="Q21" s="38"/>
      <c r="R21" s="35"/>
      <c r="S21" s="36"/>
      <c r="T21" s="35"/>
      <c r="U21" s="36"/>
      <c r="V21" s="35"/>
      <c r="W21" s="36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22.5" customHeight="1">
      <c r="A22" s="34" t="s">
        <v>11</v>
      </c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7"/>
      <c r="Q22" s="38"/>
      <c r="R22" s="35"/>
      <c r="S22" s="36"/>
      <c r="T22" s="35"/>
      <c r="U22" s="36"/>
      <c r="V22" s="35"/>
      <c r="W22" s="36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22.5" customHeight="1">
      <c r="A23" s="45" t="s">
        <v>19</v>
      </c>
      <c r="B23" s="46">
        <f>SUM(B11:B22)</f>
        <v>0</v>
      </c>
      <c r="C23" s="47" t="s">
        <v>26</v>
      </c>
      <c r="D23" s="46">
        <f>SUM(D11:D22)</f>
        <v>0</v>
      </c>
      <c r="E23" s="47" t="s">
        <v>26</v>
      </c>
      <c r="F23" s="46">
        <f>SUM(F11:F22)</f>
        <v>0</v>
      </c>
      <c r="G23" s="47" t="s">
        <v>26</v>
      </c>
      <c r="H23" s="46">
        <f>SUM(H11:H22)</f>
        <v>0</v>
      </c>
      <c r="I23" s="47" t="s">
        <v>26</v>
      </c>
      <c r="J23" s="46">
        <f>SUM(J11:J22)</f>
        <v>0</v>
      </c>
      <c r="K23" s="47" t="s">
        <v>26</v>
      </c>
      <c r="L23" s="46">
        <f>SUM(L11:L22)</f>
        <v>0</v>
      </c>
      <c r="M23" s="47" t="s">
        <v>26</v>
      </c>
      <c r="N23" s="46">
        <f>SUM(N11:N22)</f>
        <v>0</v>
      </c>
      <c r="O23" s="47" t="s">
        <v>26</v>
      </c>
      <c r="P23" s="46">
        <f>SUM(P11:P22)</f>
        <v>0</v>
      </c>
      <c r="Q23" s="48" t="s">
        <v>54</v>
      </c>
      <c r="R23" s="46">
        <f>SUM(R11:R22)</f>
        <v>0</v>
      </c>
      <c r="S23" s="47" t="s">
        <v>26</v>
      </c>
      <c r="T23" s="46">
        <f>SUM(T11:T22)</f>
        <v>0</v>
      </c>
      <c r="U23" s="47" t="s">
        <v>26</v>
      </c>
      <c r="V23" s="46">
        <f>SUM(V11:V22)</f>
        <v>0</v>
      </c>
      <c r="W23" s="47" t="s">
        <v>26</v>
      </c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22.5" customHeight="1" thickBot="1">
      <c r="A24" s="45" t="s">
        <v>21</v>
      </c>
      <c r="B24" s="49">
        <f>IF(ISERROR(B23*B9),"",B23*B9)</f>
      </c>
      <c r="C24" s="50" t="s">
        <v>41</v>
      </c>
      <c r="D24" s="49">
        <f>IF(ISERROR(D23*D9),"",D23*D9)</f>
      </c>
      <c r="E24" s="50" t="s">
        <v>41</v>
      </c>
      <c r="F24" s="49">
        <f>IF(ISERROR(F23*F9),"",F23*F9)</f>
      </c>
      <c r="G24" s="50" t="s">
        <v>41</v>
      </c>
      <c r="H24" s="49">
        <f>IF(ISERROR(H23*H9),"",H23*H9)</f>
      </c>
      <c r="I24" s="50" t="s">
        <v>41</v>
      </c>
      <c r="J24" s="49">
        <f>IF(ISERROR(J23*J9),"",J23*J9)</f>
      </c>
      <c r="K24" s="50" t="s">
        <v>41</v>
      </c>
      <c r="L24" s="49">
        <f>IF(ISERROR(L23*L9),"",L23*L9)</f>
      </c>
      <c r="M24" s="50" t="s">
        <v>41</v>
      </c>
      <c r="N24" s="49">
        <f>IF(ISERROR(N23*N9),"",N23*N9)</f>
      </c>
      <c r="O24" s="50" t="s">
        <v>41</v>
      </c>
      <c r="P24" s="49">
        <f>IF(ISERROR(P23*P9),"",P23*P9)</f>
      </c>
      <c r="Q24" s="51" t="s">
        <v>55</v>
      </c>
      <c r="R24" s="49">
        <f>IF(ISERROR(R23*R9),"",R23*R9)</f>
      </c>
      <c r="S24" s="50" t="s">
        <v>41</v>
      </c>
      <c r="T24" s="49">
        <f>IF(ISERROR(T23*T9),"",T23*T9)</f>
      </c>
      <c r="U24" s="50" t="s">
        <v>41</v>
      </c>
      <c r="V24" s="49">
        <f>IF(ISERROR(V23*V9),"",V23*V9)</f>
      </c>
      <c r="W24" s="50" t="s">
        <v>41</v>
      </c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22.5" customHeight="1" thickBot="1">
      <c r="A25" s="52" t="s">
        <v>23</v>
      </c>
      <c r="B25" s="53">
        <f>IF(ISERROR(B24/1000),"",B24/1000)</f>
      </c>
      <c r="C25" s="54" t="s">
        <v>42</v>
      </c>
      <c r="D25" s="53">
        <f>IF(ISERROR(D24/1000),"",D24/1000)</f>
      </c>
      <c r="E25" s="54" t="s">
        <v>42</v>
      </c>
      <c r="F25" s="53">
        <f>IF(ISERROR(F24/1000),"",F24/1000)</f>
      </c>
      <c r="G25" s="54" t="s">
        <v>42</v>
      </c>
      <c r="H25" s="53">
        <f>IF(ISERROR(H24/1000),"",H24/1000)</f>
      </c>
      <c r="I25" s="54" t="s">
        <v>42</v>
      </c>
      <c r="J25" s="53">
        <f>IF(ISERROR(J24/1000),"",J24/1000)</f>
      </c>
      <c r="K25" s="54" t="s">
        <v>42</v>
      </c>
      <c r="L25" s="53">
        <f>IF(ISERROR(L24/1000),"",L24/1000)</f>
      </c>
      <c r="M25" s="54" t="s">
        <v>42</v>
      </c>
      <c r="N25" s="53">
        <f>IF(ISERROR(N24/1000),"",N24/1000)</f>
      </c>
      <c r="O25" s="54" t="s">
        <v>42</v>
      </c>
      <c r="P25" s="53">
        <f>IF(ISERROR(P24/1000),"",P24/1000)</f>
      </c>
      <c r="Q25" s="55" t="s">
        <v>56</v>
      </c>
      <c r="R25" s="53">
        <f>IF(ISERROR(R24/1000),"",R24/1000)</f>
      </c>
      <c r="S25" s="54" t="s">
        <v>42</v>
      </c>
      <c r="T25" s="53">
        <f>IF(ISERROR(T24/1000),"",T24/1000)</f>
      </c>
      <c r="U25" s="54" t="s">
        <v>42</v>
      </c>
      <c r="V25" s="53">
        <f>IF(ISERROR(V24/1000),"",V24/1000)</f>
      </c>
      <c r="W25" s="54" t="s">
        <v>42</v>
      </c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22.5" customHeight="1">
      <c r="A26" s="56" t="s">
        <v>20</v>
      </c>
      <c r="B26" s="57">
        <f>IF(ISERROR(B23*B10),"",B23*B10)</f>
      </c>
      <c r="C26" s="58" t="s">
        <v>25</v>
      </c>
      <c r="D26" s="57">
        <f>IF(ISERROR(D23*D10),"",D23*D10)</f>
      </c>
      <c r="E26" s="58" t="s">
        <v>25</v>
      </c>
      <c r="F26" s="57">
        <f>IF(ISERROR(F23*F10),"",F23*F10)</f>
      </c>
      <c r="G26" s="58" t="s">
        <v>25</v>
      </c>
      <c r="H26" s="57">
        <f>IF(ISERROR(H23*H10),"",H23*H10)</f>
      </c>
      <c r="I26" s="58" t="s">
        <v>25</v>
      </c>
      <c r="J26" s="57">
        <f>IF(ISERROR(J23*J10),"",J23*J10)</f>
      </c>
      <c r="K26" s="58" t="s">
        <v>25</v>
      </c>
      <c r="L26" s="57">
        <f>IF(ISERROR(L23*L10),"",L23*L10)</f>
      </c>
      <c r="M26" s="58" t="s">
        <v>25</v>
      </c>
      <c r="N26" s="57">
        <f>IF(ISERROR(N23*N10),"",N23*N10)</f>
      </c>
      <c r="O26" s="58" t="s">
        <v>25</v>
      </c>
      <c r="P26" s="57">
        <f>IF(ISERROR(P23*P10),"",P23*P10)</f>
      </c>
      <c r="Q26" s="59" t="s">
        <v>57</v>
      </c>
      <c r="R26" s="57">
        <f>IF(ISERROR(R23*R10),"",R23*R10)</f>
      </c>
      <c r="S26" s="58" t="s">
        <v>25</v>
      </c>
      <c r="T26" s="57">
        <f>IF(ISERROR(T23*T10),"",T23*T10)</f>
      </c>
      <c r="U26" s="58" t="s">
        <v>25</v>
      </c>
      <c r="V26" s="57">
        <f>IF(ISERROR(V23*V10),"",V23*V10)</f>
      </c>
      <c r="W26" s="58" t="s">
        <v>25</v>
      </c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22.5" customHeight="1">
      <c r="A27" s="60" t="s">
        <v>22</v>
      </c>
      <c r="B27" s="61">
        <f>IF(ISERROR(B26:W26),"",SUM(B26:W26))</f>
        <v>0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6.75" customHeight="1">
      <c r="A28" s="1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2.75">
      <c r="A29" s="13"/>
      <c r="B29" s="4" t="s">
        <v>51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12.75">
      <c r="A30" s="13"/>
      <c r="B30" s="62" t="s">
        <v>45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12.75">
      <c r="A31" s="13"/>
      <c r="B31" s="33" t="s">
        <v>52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2.75">
      <c r="A32" s="13"/>
      <c r="B32" s="4" t="s">
        <v>49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12.75">
      <c r="A33" s="13"/>
      <c r="B33" s="4" t="s">
        <v>46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12.75">
      <c r="A34" s="1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12.75">
      <c r="A35" s="13"/>
      <c r="B35" s="4" t="s">
        <v>50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29" ht="12.75">
      <c r="A36" s="13"/>
      <c r="B36" s="4" t="s">
        <v>60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2.75">
      <c r="A37" s="1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2.75">
      <c r="A38" s="1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</sheetData>
  <sheetProtection selectLockedCells="1"/>
  <mergeCells count="157">
    <mergeCell ref="L7:M7"/>
    <mergeCell ref="N7:O7"/>
    <mergeCell ref="R7:S7"/>
    <mergeCell ref="AC11:AJ11"/>
    <mergeCell ref="T7:U7"/>
    <mergeCell ref="A7:A10"/>
    <mergeCell ref="B7:C7"/>
    <mergeCell ref="D7:E7"/>
    <mergeCell ref="F7:G7"/>
    <mergeCell ref="H7:I7"/>
    <mergeCell ref="J7:K7"/>
    <mergeCell ref="P7:Q7"/>
    <mergeCell ref="P9:Q9"/>
    <mergeCell ref="P10:Q10"/>
    <mergeCell ref="V7:W7"/>
    <mergeCell ref="B9:C9"/>
    <mergeCell ref="D9:E9"/>
    <mergeCell ref="F9:G9"/>
    <mergeCell ref="H9:I9"/>
    <mergeCell ref="J9:K9"/>
    <mergeCell ref="T9:U9"/>
    <mergeCell ref="R9:S9"/>
    <mergeCell ref="N9:O9"/>
    <mergeCell ref="L9:M9"/>
    <mergeCell ref="V9:W9"/>
    <mergeCell ref="B10:C10"/>
    <mergeCell ref="D10:E10"/>
    <mergeCell ref="F10:G10"/>
    <mergeCell ref="H10:I10"/>
    <mergeCell ref="J10:K10"/>
    <mergeCell ref="L10:M10"/>
    <mergeCell ref="N10:O10"/>
    <mergeCell ref="R10:S10"/>
    <mergeCell ref="T10:U10"/>
    <mergeCell ref="V10:W10"/>
    <mergeCell ref="AA10:AB10"/>
    <mergeCell ref="B11:C11"/>
    <mergeCell ref="D11:E11"/>
    <mergeCell ref="F11:G11"/>
    <mergeCell ref="H11:I11"/>
    <mergeCell ref="J11:K11"/>
    <mergeCell ref="L11:M11"/>
    <mergeCell ref="N11:O11"/>
    <mergeCell ref="R11:S11"/>
    <mergeCell ref="T11:U11"/>
    <mergeCell ref="V11:W11"/>
    <mergeCell ref="B12:C12"/>
    <mergeCell ref="D12:E12"/>
    <mergeCell ref="F12:G12"/>
    <mergeCell ref="H12:I12"/>
    <mergeCell ref="J12:K12"/>
    <mergeCell ref="L12:M12"/>
    <mergeCell ref="N12:O12"/>
    <mergeCell ref="R12:S12"/>
    <mergeCell ref="T12:U12"/>
    <mergeCell ref="V12:W12"/>
    <mergeCell ref="B13:C13"/>
    <mergeCell ref="D13:E13"/>
    <mergeCell ref="F13:G13"/>
    <mergeCell ref="H13:I13"/>
    <mergeCell ref="J13:K13"/>
    <mergeCell ref="L13:M13"/>
    <mergeCell ref="N13:O13"/>
    <mergeCell ref="R13:S13"/>
    <mergeCell ref="T13:U13"/>
    <mergeCell ref="V13:W13"/>
    <mergeCell ref="B14:C14"/>
    <mergeCell ref="D14:E14"/>
    <mergeCell ref="F14:G14"/>
    <mergeCell ref="H14:I14"/>
    <mergeCell ref="J14:K14"/>
    <mergeCell ref="L14:M14"/>
    <mergeCell ref="N14:O14"/>
    <mergeCell ref="R14:S14"/>
    <mergeCell ref="T14:U14"/>
    <mergeCell ref="V14:W14"/>
    <mergeCell ref="B15:C15"/>
    <mergeCell ref="D15:E15"/>
    <mergeCell ref="F15:G15"/>
    <mergeCell ref="H15:I15"/>
    <mergeCell ref="J15:K15"/>
    <mergeCell ref="L15:M15"/>
    <mergeCell ref="N15:O15"/>
    <mergeCell ref="R15:S15"/>
    <mergeCell ref="T15:U15"/>
    <mergeCell ref="V15:W15"/>
    <mergeCell ref="B16:C16"/>
    <mergeCell ref="D16:E16"/>
    <mergeCell ref="F16:G16"/>
    <mergeCell ref="H16:I16"/>
    <mergeCell ref="J16:K16"/>
    <mergeCell ref="L16:M16"/>
    <mergeCell ref="N16:O16"/>
    <mergeCell ref="R16:S16"/>
    <mergeCell ref="T16:U16"/>
    <mergeCell ref="V16:W16"/>
    <mergeCell ref="B17:C17"/>
    <mergeCell ref="D17:E17"/>
    <mergeCell ref="F17:G17"/>
    <mergeCell ref="H17:I17"/>
    <mergeCell ref="J17:K17"/>
    <mergeCell ref="L17:M17"/>
    <mergeCell ref="N17:O17"/>
    <mergeCell ref="R17:S17"/>
    <mergeCell ref="T17:U17"/>
    <mergeCell ref="V17:W17"/>
    <mergeCell ref="B18:C18"/>
    <mergeCell ref="D18:E18"/>
    <mergeCell ref="F18:G18"/>
    <mergeCell ref="H18:I18"/>
    <mergeCell ref="J18:K18"/>
    <mergeCell ref="L18:M18"/>
    <mergeCell ref="N18:O18"/>
    <mergeCell ref="R18:S18"/>
    <mergeCell ref="T18:U18"/>
    <mergeCell ref="V18:W18"/>
    <mergeCell ref="B19:C19"/>
    <mergeCell ref="D19:E19"/>
    <mergeCell ref="F19:G19"/>
    <mergeCell ref="H19:I19"/>
    <mergeCell ref="J19:K19"/>
    <mergeCell ref="L19:M19"/>
    <mergeCell ref="N19:O19"/>
    <mergeCell ref="R19:S19"/>
    <mergeCell ref="T19:U19"/>
    <mergeCell ref="V19:W19"/>
    <mergeCell ref="B20:C20"/>
    <mergeCell ref="D20:E20"/>
    <mergeCell ref="F20:G20"/>
    <mergeCell ref="H20:I20"/>
    <mergeCell ref="J20:K20"/>
    <mergeCell ref="L20:M20"/>
    <mergeCell ref="R20:S20"/>
    <mergeCell ref="T20:U20"/>
    <mergeCell ref="V20:W20"/>
    <mergeCell ref="B21:C21"/>
    <mergeCell ref="D21:E21"/>
    <mergeCell ref="F21:G21"/>
    <mergeCell ref="H21:I21"/>
    <mergeCell ref="J21:K21"/>
    <mergeCell ref="L21:M21"/>
    <mergeCell ref="F22:G22"/>
    <mergeCell ref="H22:I22"/>
    <mergeCell ref="J22:K22"/>
    <mergeCell ref="L22:M22"/>
    <mergeCell ref="N20:O20"/>
    <mergeCell ref="N22:O22"/>
    <mergeCell ref="R22:S22"/>
    <mergeCell ref="T22:U22"/>
    <mergeCell ref="V22:W22"/>
    <mergeCell ref="B27:W27"/>
    <mergeCell ref="N21:O21"/>
    <mergeCell ref="R21:S21"/>
    <mergeCell ref="T21:U21"/>
    <mergeCell ref="V21:W21"/>
    <mergeCell ref="B22:C22"/>
    <mergeCell ref="D22:E22"/>
  </mergeCells>
  <dataValidations count="1">
    <dataValidation type="list" allowBlank="1" showInputMessage="1" showErrorMessage="1" sqref="B8 D8 F8 H8 L8 J8 N8 R8 T8 V8 P8">
      <formula1>"１０,２０,４５,７０"</formula1>
    </dataValidation>
  </dataValidations>
  <printOptions horizontalCentered="1" verticalCentered="1"/>
  <pageMargins left="0.2362204724409449" right="0.03937007874015748" top="0" bottom="0" header="0.31496062992125984" footer="0.31496062992125984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 亜希子</dc:creator>
  <cp:keywords/>
  <dc:description/>
  <cp:lastModifiedBy>堀田 佳大</cp:lastModifiedBy>
  <cp:lastPrinted>2021-03-25T02:49:53Z</cp:lastPrinted>
  <dcterms:created xsi:type="dcterms:W3CDTF">2013-04-22T23:57:58Z</dcterms:created>
  <dcterms:modified xsi:type="dcterms:W3CDTF">2021-03-25T02:52:17Z</dcterms:modified>
  <cp:category/>
  <cp:version/>
  <cp:contentType/>
  <cp:contentStatus/>
</cp:coreProperties>
</file>