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3750" activeTab="0"/>
  </bookViews>
  <sheets>
    <sheet name="雨水流出抑制計算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 裕明</author>
  </authors>
  <commentList>
    <comment ref="M5" authorId="0">
      <text>
        <r>
          <rPr>
            <sz val="9"/>
            <rFont val="Meiryo UI"/>
            <family val="3"/>
          </rPr>
          <t xml:space="preserve">原則として、敷地100%の雨水を浸透又は貯留して
（抑制面積＝敷地面積）
この値が0になるように計画してください。
</t>
        </r>
      </text>
    </comment>
    <comment ref="D6" authorId="0">
      <text>
        <r>
          <rPr>
            <sz val="9"/>
            <rFont val="Meiryo UI"/>
            <family val="3"/>
          </rPr>
          <t>【自動計算】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Meiryo UI"/>
            <family val="3"/>
          </rPr>
          <t>「公共施設」、「民間施設」どちらか選んでください。
（欄をクリックすると、右下にボタンが表示されます。）
敷地面積により、単位対策量が自動入力されます。
「民間施設」は、
0.06㎥/㎡（500㎡以上）
0.03㎥/㎡（500㎡未満）
「公共施設」は、
0.06㎥/㎡（面積無関係）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sz val="9"/>
            <rFont val="Meiryo UI"/>
            <family val="3"/>
          </rPr>
          <t>【自動入力】</t>
        </r>
      </text>
    </comment>
    <comment ref="J8" authorId="0">
      <text>
        <r>
          <rPr>
            <sz val="9"/>
            <rFont val="Meiryo UI"/>
            <family val="3"/>
          </rPr>
          <t>【自動入力】
敷地面積により、次の値になります。
民間施設は、
0.06㎥/㎡（500㎡以上）
0.03㎥/㎡（500㎡未満）
公共施設は、
0.06㎥/㎡（面積無関係）</t>
        </r>
      </text>
    </comment>
    <comment ref="M8" authorId="0">
      <text>
        <r>
          <rPr>
            <sz val="9"/>
            <rFont val="Meiryo UI"/>
            <family val="3"/>
          </rPr>
          <t>【自動計算】</t>
        </r>
        <r>
          <rPr>
            <sz val="9"/>
            <rFont val="ＭＳ Ｐゴシック"/>
            <family val="3"/>
          </rPr>
          <t xml:space="preserve">
抑制量の合計が、この値以上になるように、浸透・貯留施設を計画してください。</t>
        </r>
      </text>
    </comment>
    <comment ref="M11" authorId="0">
      <text>
        <r>
          <rPr>
            <sz val="9"/>
            <rFont val="Meiryo UI"/>
            <family val="3"/>
          </rPr>
          <t>【自動計算】</t>
        </r>
      </text>
    </comment>
    <comment ref="M12" authorId="0">
      <text>
        <r>
          <rPr>
            <sz val="9"/>
            <rFont val="Meiryo UI"/>
            <family val="3"/>
          </rPr>
          <t>【自動計算】</t>
        </r>
      </text>
    </comment>
    <comment ref="M13" authorId="0">
      <text>
        <r>
          <rPr>
            <sz val="9"/>
            <rFont val="Meiryo UI"/>
            <family val="3"/>
          </rPr>
          <t>【自動計算】</t>
        </r>
      </text>
    </comment>
    <comment ref="M14" authorId="0">
      <text>
        <r>
          <rPr>
            <sz val="9"/>
            <rFont val="Meiryo UI"/>
            <family val="3"/>
          </rPr>
          <t>【自動計算】</t>
        </r>
      </text>
    </comment>
    <comment ref="E15" authorId="0">
      <text>
        <r>
          <rPr>
            <sz val="9"/>
            <rFont val="Meiryo UI"/>
            <family val="3"/>
          </rPr>
          <t>砂利の厚さを㎝単位で入力してください。
単位能力が自動計算されます。
【断面図添付】</t>
        </r>
        <r>
          <rPr>
            <sz val="9"/>
            <rFont val="ＭＳ Ｐゴシック"/>
            <family val="3"/>
          </rPr>
          <t xml:space="preserve">
</t>
        </r>
      </text>
    </comment>
    <comment ref="G15" authorId="0">
      <text>
        <r>
          <rPr>
            <sz val="9"/>
            <rFont val="Meiryo UI"/>
            <family val="3"/>
          </rPr>
          <t>【自動計算】</t>
        </r>
        <r>
          <rPr>
            <sz val="9"/>
            <rFont val="ＭＳ Ｐゴシック"/>
            <family val="3"/>
          </rPr>
          <t xml:space="preserve">
砂利の厚さを入力してください。</t>
        </r>
      </text>
    </comment>
    <comment ref="M15" authorId="0">
      <text>
        <r>
          <rPr>
            <sz val="9"/>
            <rFont val="Meiryo UI"/>
            <family val="3"/>
          </rPr>
          <t>【自動計算】</t>
        </r>
      </text>
    </comment>
    <comment ref="M16" authorId="0">
      <text>
        <r>
          <rPr>
            <sz val="9"/>
            <rFont val="Meiryo UI"/>
            <family val="3"/>
          </rPr>
          <t>【自動計算】</t>
        </r>
      </text>
    </comment>
    <comment ref="M17" authorId="0">
      <text>
        <r>
          <rPr>
            <sz val="9"/>
            <rFont val="Meiryo UI"/>
            <family val="3"/>
          </rPr>
          <t>【自動計算】</t>
        </r>
      </text>
    </comment>
    <comment ref="M18" authorId="0">
      <text>
        <r>
          <rPr>
            <sz val="9"/>
            <rFont val="Meiryo UI"/>
            <family val="3"/>
          </rPr>
          <t>【自動計算】</t>
        </r>
      </text>
    </comment>
    <comment ref="M19" authorId="0">
      <text>
        <r>
          <rPr>
            <sz val="9"/>
            <rFont val="Meiryo UI"/>
            <family val="3"/>
          </rPr>
          <t>【自動計算】</t>
        </r>
      </text>
    </comment>
    <comment ref="M20" authorId="0">
      <text>
        <r>
          <rPr>
            <sz val="9"/>
            <rFont val="Meiryo UI"/>
            <family val="3"/>
          </rPr>
          <t>【自動計算】</t>
        </r>
      </text>
    </comment>
    <comment ref="M21" authorId="0">
      <text>
        <r>
          <rPr>
            <sz val="9"/>
            <rFont val="Meiryo UI"/>
            <family val="3"/>
          </rPr>
          <t>【自動計算】</t>
        </r>
      </text>
    </comment>
    <comment ref="M22" authorId="0">
      <text>
        <r>
          <rPr>
            <sz val="9"/>
            <rFont val="Meiryo UI"/>
            <family val="3"/>
          </rPr>
          <t>【自動計算】</t>
        </r>
      </text>
    </comment>
    <comment ref="D23" authorId="0">
      <text>
        <r>
          <rPr>
            <sz val="9"/>
            <rFont val="Meiryo UI"/>
            <family val="3"/>
          </rPr>
          <t>製品名等を入力し、
構造図を添付してください。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23" authorId="0">
      <text>
        <r>
          <rPr>
            <sz val="9"/>
            <rFont val="Meiryo UI"/>
            <family val="3"/>
          </rPr>
          <t>【自動計算】</t>
        </r>
      </text>
    </comment>
    <comment ref="D24" authorId="0">
      <text>
        <r>
          <rPr>
            <sz val="9"/>
            <rFont val="Meiryo UI"/>
            <family val="3"/>
          </rPr>
          <t>製品名等を入力し、
構造図を添付してください。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24" authorId="0">
      <text>
        <r>
          <rPr>
            <sz val="9"/>
            <rFont val="Meiryo UI"/>
            <family val="3"/>
          </rPr>
          <t>手引きによる計算結果を入力してください。
※メーカー資料等の値は使えません。
【HPの「能力計算書」等添付】</t>
        </r>
      </text>
    </comment>
    <comment ref="M24" authorId="0">
      <text>
        <r>
          <rPr>
            <sz val="9"/>
            <rFont val="Meiryo UI"/>
            <family val="3"/>
          </rPr>
          <t>【自動計算】</t>
        </r>
      </text>
    </comment>
    <comment ref="M25" authorId="0">
      <text>
        <r>
          <rPr>
            <sz val="9"/>
            <rFont val="Meiryo UI"/>
            <family val="3"/>
          </rPr>
          <t>【自動計算】</t>
        </r>
      </text>
    </comment>
    <comment ref="M26" authorId="0">
      <text>
        <r>
          <rPr>
            <sz val="9"/>
            <rFont val="Meiryo UI"/>
            <family val="3"/>
          </rPr>
          <t>【自動計算】</t>
        </r>
      </text>
    </comment>
    <comment ref="M27" authorId="0">
      <text>
        <r>
          <rPr>
            <sz val="9"/>
            <rFont val="Meiryo UI"/>
            <family val="3"/>
          </rPr>
          <t>【自動計算】</t>
        </r>
      </text>
    </comment>
    <comment ref="M28" authorId="0">
      <text>
        <r>
          <rPr>
            <sz val="9"/>
            <rFont val="Meiryo UI"/>
            <family val="3"/>
          </rPr>
          <t>【自動計算】</t>
        </r>
      </text>
    </comment>
    <comment ref="M29" authorId="0">
      <text>
        <r>
          <rPr>
            <sz val="9"/>
            <rFont val="Meiryo UI"/>
            <family val="3"/>
          </rPr>
          <t>【自動計算】</t>
        </r>
      </text>
    </comment>
    <comment ref="M30" authorId="0">
      <text>
        <r>
          <rPr>
            <sz val="9"/>
            <rFont val="Meiryo UI"/>
            <family val="3"/>
          </rPr>
          <t>【自動計算】</t>
        </r>
      </text>
    </comment>
    <comment ref="D31" authorId="0">
      <text>
        <r>
          <rPr>
            <sz val="9"/>
            <rFont val="Meiryo UI"/>
            <family val="3"/>
          </rPr>
          <t>製品名等を入力し、
構造図を添付してください。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0">
      <text>
        <r>
          <rPr>
            <sz val="9"/>
            <rFont val="Meiryo UI"/>
            <family val="3"/>
          </rPr>
          <t>【自動計算】</t>
        </r>
      </text>
    </comment>
    <comment ref="D32" authorId="0">
      <text>
        <r>
          <rPr>
            <sz val="9"/>
            <rFont val="Meiryo UI"/>
            <family val="3"/>
          </rPr>
          <t>製品名等を入力し、
構造図を添付してください。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9"/>
            <rFont val="Meiryo UI"/>
            <family val="3"/>
          </rPr>
          <t>【自動計算】</t>
        </r>
      </text>
    </comment>
    <comment ref="D33" authorId="0">
      <text>
        <r>
          <rPr>
            <sz val="9"/>
            <rFont val="Meiryo UI"/>
            <family val="3"/>
          </rPr>
          <t>製品名等を入力し、
構造図を添付してください。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33" authorId="0">
      <text>
        <r>
          <rPr>
            <sz val="9"/>
            <rFont val="Meiryo UI"/>
            <family val="3"/>
          </rPr>
          <t>【自動計算】</t>
        </r>
      </text>
    </comment>
    <comment ref="D35" authorId="0">
      <text>
        <r>
          <rPr>
            <sz val="9"/>
            <rFont val="Meiryo UI"/>
            <family val="3"/>
          </rPr>
          <t>「屋上貯留」、製品名等を
入力してください。</t>
        </r>
      </text>
    </comment>
    <comment ref="D36" authorId="0">
      <text>
        <r>
          <rPr>
            <sz val="9"/>
            <rFont val="Meiryo UI"/>
            <family val="3"/>
          </rPr>
          <t xml:space="preserve">【自動入力】
抑制量の合計値により、
</t>
        </r>
        <r>
          <rPr>
            <b/>
            <sz val="9"/>
            <rFont val="Meiryo UI"/>
            <family val="3"/>
          </rPr>
          <t>〇［対策量以上］</t>
        </r>
        <r>
          <rPr>
            <sz val="9"/>
            <rFont val="Meiryo UI"/>
            <family val="3"/>
          </rPr>
          <t xml:space="preserve">
又は
</t>
        </r>
        <r>
          <rPr>
            <b/>
            <sz val="9"/>
            <rFont val="Meiryo UI"/>
            <family val="3"/>
          </rPr>
          <t>×［対策量未満］</t>
        </r>
        <r>
          <rPr>
            <sz val="9"/>
            <rFont val="Meiryo UI"/>
            <family val="3"/>
          </rPr>
          <t xml:space="preserve">
が表示されます。
</t>
        </r>
        <r>
          <rPr>
            <b/>
            <sz val="9"/>
            <rFont val="Meiryo UI"/>
            <family val="3"/>
          </rPr>
          <t>〇［対策量以上］</t>
        </r>
        <r>
          <rPr>
            <sz val="9"/>
            <rFont val="Meiryo UI"/>
            <family val="3"/>
          </rPr>
          <t xml:space="preserve">
になるように計画してください。</t>
        </r>
      </text>
    </comment>
    <comment ref="M36" authorId="0">
      <text>
        <r>
          <rPr>
            <sz val="9"/>
            <rFont val="Meiryo UI"/>
            <family val="3"/>
          </rPr>
          <t>【自動計算】</t>
        </r>
      </text>
    </comment>
    <comment ref="I42" authorId="0">
      <text>
        <r>
          <rPr>
            <sz val="9"/>
            <rFont val="Meiryo UI"/>
            <family val="3"/>
          </rPr>
          <t xml:space="preserve">
バルブの種類を選んでください。
（欄をクリックすると、右下にボタンが表示されます。）
選択肢以外の場合は、直接入力してください。</t>
        </r>
      </text>
    </comment>
    <comment ref="N42" authorId="0">
      <text>
        <r>
          <rPr>
            <sz val="9"/>
            <rFont val="Meiryo UI"/>
            <family val="3"/>
          </rPr>
          <t xml:space="preserve">
ポンプから放流口までの配管設計が完了し、常時排水量に合わせるバルブの開度を区が確認している場合は「済」を、そうでない場合は「未」を選択してください。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rFont val="Meiryo UI"/>
            <family val="3"/>
          </rPr>
          <t>（欄をクリックすると、右下にボタンが表示されます。）
「未」を選択すると、備考欄に「ポンプ・バルブの発注前に再協議する。」が、自動入力されます。</t>
        </r>
      </text>
    </comment>
    <comment ref="C45" authorId="0">
      <text>
        <r>
          <rPr>
            <sz val="9"/>
            <rFont val="Meiryo UI"/>
            <family val="3"/>
          </rPr>
          <t xml:space="preserve">
協議した内容を適切に施工していただくため、施工者と内容の確認をさせていただきます。
（施工者と協議済の場合は、削除してください。）</t>
        </r>
      </text>
    </comment>
    <comment ref="H45" authorId="0">
      <text>
        <r>
          <rPr>
            <sz val="9"/>
            <rFont val="Meiryo UI"/>
            <family val="3"/>
          </rPr>
          <t>【自動入力】
バルブの開度確認で「未」を選択すると、
「ポンプ・バルブの発注前に再協議する。」
が入力されます。</t>
        </r>
      </text>
    </comment>
    <comment ref="K40" authorId="0">
      <text>
        <r>
          <rPr>
            <sz val="9"/>
            <rFont val="Meiryo UI"/>
            <family val="3"/>
          </rPr>
          <t xml:space="preserve">
ポンプの運転方式を選んでください。
（欄をクリックすると、右下にボタンが表示されます。）
選択肢以外の場合は、直接入力してください。</t>
        </r>
      </text>
    </comment>
    <comment ref="K39" authorId="0">
      <text>
        <r>
          <rPr>
            <sz val="9"/>
            <rFont val="Meiryo UI"/>
            <family val="3"/>
          </rPr>
          <t>「オリフィス」、「ポンプ」
どちらか選んでください。
（欄をクリックすると、右下にボタンが表示されます。）</t>
        </r>
        <r>
          <rPr>
            <sz val="9"/>
            <rFont val="ＭＳ Ｐゴシック"/>
            <family val="3"/>
          </rPr>
          <t xml:space="preserve">
</t>
        </r>
      </text>
    </comment>
    <comment ref="D40" authorId="0">
      <text>
        <r>
          <rPr>
            <sz val="9"/>
            <rFont val="Meiryo UI"/>
            <family val="3"/>
          </rPr>
          <t xml:space="preserve">「有」、「無」どちらか選んでください。
（欄をクリックすると、右下にボタンが表示されます。）
</t>
        </r>
      </text>
    </comment>
    <comment ref="D41" authorId="0">
      <text>
        <r>
          <rPr>
            <sz val="9"/>
            <rFont val="Meiryo UI"/>
            <family val="3"/>
          </rPr>
          <t xml:space="preserve">「有」、「無」どちらか選んでください。
（欄をクリックすると、右下にボタンが表示されます。）
</t>
        </r>
      </text>
    </comment>
    <comment ref="D42" authorId="0">
      <text>
        <r>
          <rPr>
            <sz val="9"/>
            <rFont val="Meiryo UI"/>
            <family val="3"/>
          </rPr>
          <t xml:space="preserve">「有」、「無」どちらか選んでください。
（欄をクリックすると、右下にボタンが表示されます。）
</t>
        </r>
      </text>
    </comment>
    <comment ref="G23" authorId="0">
      <text>
        <r>
          <rPr>
            <sz val="9"/>
            <rFont val="Meiryo UI"/>
            <family val="3"/>
          </rPr>
          <t>手引きによる計算結果を入力してください。
※メーカー資料等の値は使えません。
【HPの「能力計算書」等添付】</t>
        </r>
      </text>
    </comment>
    <comment ref="G31" authorId="0">
      <text>
        <r>
          <rPr>
            <sz val="9"/>
            <rFont val="Meiryo UI"/>
            <family val="3"/>
          </rPr>
          <t>手引きによる計算結果を入力してください。
※メーカー資料等の値は使えません。
【HPの「能力計算書」等添付】</t>
        </r>
      </text>
    </comment>
    <comment ref="G32" authorId="0">
      <text>
        <r>
          <rPr>
            <sz val="9"/>
            <rFont val="Meiryo UI"/>
            <family val="3"/>
          </rPr>
          <t>手引きによる計算結果を入力してください。
※メーカー資料等の値は使えません。
【HPの「能力計算書」等添付】</t>
        </r>
      </text>
    </comment>
    <comment ref="G33" authorId="0">
      <text>
        <r>
          <rPr>
            <sz val="9"/>
            <rFont val="Meiryo UI"/>
            <family val="3"/>
          </rPr>
          <t>手引きによる計算結果を入力してください。
※メーカー資料等の値は使えません。
【HPの「能力計算書」等添付】</t>
        </r>
      </text>
    </comment>
    <comment ref="C46" authorId="0">
      <text>
        <r>
          <rPr>
            <sz val="9"/>
            <rFont val="Meiryo UI"/>
            <family val="3"/>
          </rPr>
          <t>自由に入力してください。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<sst xmlns="http://schemas.openxmlformats.org/spreadsheetml/2006/main" count="131" uniqueCount="70">
  <si>
    <t>㎥/㎡</t>
  </si>
  <si>
    <t>㎡</t>
  </si>
  <si>
    <t>緑地</t>
  </si>
  <si>
    <t>対策量</t>
  </si>
  <si>
    <t>抑制施設</t>
  </si>
  <si>
    <t>単位能力</t>
  </si>
  <si>
    <t>数量</t>
  </si>
  <si>
    <t>抑制量</t>
  </si>
  <si>
    <t>㎥</t>
  </si>
  <si>
    <t>屋上緑化</t>
  </si>
  <si>
    <t>浸透ます</t>
  </si>
  <si>
    <t>浸透トレンチ</t>
  </si>
  <si>
    <t>その他の浸透施設</t>
  </si>
  <si>
    <t>その他の貯留施設</t>
  </si>
  <si>
    <t>合計</t>
  </si>
  <si>
    <t>㎥/個</t>
  </si>
  <si>
    <t>個</t>
  </si>
  <si>
    <t>㎡×</t>
  </si>
  <si>
    <t>貯留槽</t>
  </si>
  <si>
    <t>構造</t>
  </si>
  <si>
    <t>雨水流出抑制計算書</t>
  </si>
  <si>
    <t>砂利敷</t>
  </si>
  <si>
    <t>透水性舗装（歩道）</t>
  </si>
  <si>
    <t>透水性舗装（車道）</t>
  </si>
  <si>
    <t>PⅦ</t>
  </si>
  <si>
    <t>TⅥ</t>
  </si>
  <si>
    <t>PⅠ</t>
  </si>
  <si>
    <t>PⅡ</t>
  </si>
  <si>
    <t>PⅢ</t>
  </si>
  <si>
    <t>PⅣ</t>
  </si>
  <si>
    <t>PⅤ</t>
  </si>
  <si>
    <t>TⅠ</t>
  </si>
  <si>
    <t>TⅡ</t>
  </si>
  <si>
    <t>TⅢ</t>
  </si>
  <si>
    <t>TⅣ</t>
  </si>
  <si>
    <t>TⅤ</t>
  </si>
  <si>
    <t>PⅥ</t>
  </si>
  <si>
    <t>㎡　　①</t>
  </si>
  <si>
    <t>㎡　　①－②</t>
  </si>
  <si>
    <t>敷地面積</t>
  </si>
  <si>
    <t>抑制面積</t>
  </si>
  <si>
    <t>厚</t>
  </si>
  <si>
    <t>㎥/㎡＝</t>
  </si>
  <si>
    <t>㎝</t>
  </si>
  <si>
    <t>㎥/㎡</t>
  </si>
  <si>
    <t>㎡</t>
  </si>
  <si>
    <t>㎥</t>
  </si>
  <si>
    <t>㎥</t>
  </si>
  <si>
    <t>㎥/m</t>
  </si>
  <si>
    <t>m</t>
  </si>
  <si>
    <t>(貯留量)</t>
  </si>
  <si>
    <t>開度確認</t>
  </si>
  <si>
    <t>備考</t>
  </si>
  <si>
    <t>施工者決定後、再協議する。</t>
  </si>
  <si>
    <t>流量調節用バルブ</t>
  </si>
  <si>
    <t>種類</t>
  </si>
  <si>
    <t>運転方式</t>
  </si>
  <si>
    <t>ポンプの場合</t>
  </si>
  <si>
    <t>流入遮断</t>
  </si>
  <si>
    <t>㎡②</t>
  </si>
  <si>
    <t>※　</t>
  </si>
  <si>
    <t>貯留施設確認表</t>
  </si>
  <si>
    <t>オーバーフロー対応</t>
  </si>
  <si>
    <t>常時排水方法</t>
  </si>
  <si>
    <t>オーバーフロー管</t>
  </si>
  <si>
    <t>欄のみ、入力又はボタンで選択してください。</t>
  </si>
  <si>
    <t>【構造図添付】</t>
  </si>
  <si>
    <t>非抑制面積
(非貯留・非浸透部分)</t>
  </si>
  <si>
    <t>※「貯留施設設計書」も作成してください。貯留施設が複数の場合は、施設別に作成してください。</t>
  </si>
  <si>
    <t>非常用ポンプ(貯留施設内)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</si>
</sst>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0_ "/>
    <numFmt numFmtId="182" formatCode="#,##0.0_ "/>
    <numFmt numFmtId="183" formatCode="#,##0.000_ "/>
    <numFmt numFmtId="184" formatCode="#,##0.0000_ "/>
    <numFmt numFmtId="185" formatCode="#,##0.0;[Red]\-#,##0.0"/>
    <numFmt numFmtId="186" formatCode="#,##0.00_ ;[Red]\-#,##0.00\ "/>
    <numFmt numFmtId="187" formatCode="#,##0_ "/>
    <numFmt numFmtId="188" formatCode="#,##0.00000_ 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_ "/>
    <numFmt numFmtId="194" formatCode="0.00_ "/>
    <numFmt numFmtId="195" formatCode="0.0000_);[Red]\(0.0000\)"/>
    <numFmt numFmtId="196" formatCode="0.00000_);[Red]\(0.00000\)"/>
    <numFmt numFmtId="197" formatCode="0.000_);[Red]\(0.000\)"/>
    <numFmt numFmtId="198" formatCode="0_);[Red]\(0\)"/>
    <numFmt numFmtId="199" formatCode="0.00_);[Red]\(0.00\)"/>
    <numFmt numFmtId="200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Meiryo UI"/>
      <family val="3"/>
    </font>
    <font>
      <sz val="10"/>
      <name val="Meiryo UI"/>
      <family val="3"/>
    </font>
    <font>
      <sz val="9"/>
      <name val="ＭＳ Ｐゴシック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10"/>
      <name val="Meiryo UI"/>
      <family val="3"/>
    </font>
    <font>
      <sz val="10"/>
      <name val="ＭＳ Ｐゴシック"/>
      <family val="3"/>
    </font>
    <font>
      <sz val="12"/>
      <name val="Meiryo UI"/>
      <family val="3"/>
    </font>
    <font>
      <sz val="10.5"/>
      <color indexed="8"/>
      <name val="Meiryo UI"/>
      <family val="3"/>
    </font>
    <font>
      <sz val="10.5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0.5"/>
      <color indexed="9"/>
      <name val="Meiryo UI"/>
      <family val="3"/>
    </font>
    <font>
      <sz val="10.5"/>
      <color indexed="60"/>
      <name val="Meiryo UI"/>
      <family val="3"/>
    </font>
    <font>
      <u val="single"/>
      <sz val="11"/>
      <color indexed="12"/>
      <name val="ＭＳ Ｐゴシック"/>
      <family val="3"/>
    </font>
    <font>
      <sz val="10.5"/>
      <color indexed="52"/>
      <name val="Meiryo UI"/>
      <family val="3"/>
    </font>
    <font>
      <sz val="10.5"/>
      <color indexed="20"/>
      <name val="Meiryo UI"/>
      <family val="3"/>
    </font>
    <font>
      <b/>
      <sz val="10.5"/>
      <color indexed="52"/>
      <name val="Meiryo UI"/>
      <family val="3"/>
    </font>
    <font>
      <sz val="10.5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0.5"/>
      <color indexed="8"/>
      <name val="Meiryo UI"/>
      <family val="3"/>
    </font>
    <font>
      <b/>
      <sz val="10.5"/>
      <color indexed="63"/>
      <name val="Meiryo UI"/>
      <family val="3"/>
    </font>
    <font>
      <i/>
      <sz val="10.5"/>
      <color indexed="23"/>
      <name val="Meiryo UI"/>
      <family val="3"/>
    </font>
    <font>
      <sz val="10.5"/>
      <color indexed="62"/>
      <name val="Meiryo UI"/>
      <family val="3"/>
    </font>
    <font>
      <u val="single"/>
      <sz val="11"/>
      <color indexed="20"/>
      <name val="ＭＳ Ｐゴシック"/>
      <family val="3"/>
    </font>
    <font>
      <sz val="10.5"/>
      <color indexed="17"/>
      <name val="Meiryo UI"/>
      <family val="3"/>
    </font>
    <font>
      <sz val="10.5"/>
      <color theme="1"/>
      <name val="Meiryo UI"/>
      <family val="3"/>
    </font>
    <font>
      <sz val="10.5"/>
      <color theme="0"/>
      <name val="Meiryo UI"/>
      <family val="3"/>
    </font>
    <font>
      <b/>
      <sz val="18"/>
      <color theme="3"/>
      <name val="Cambria"/>
      <family val="3"/>
    </font>
    <font>
      <b/>
      <sz val="10.5"/>
      <color theme="0"/>
      <name val="Meiryo UI"/>
      <family val="3"/>
    </font>
    <font>
      <sz val="10.5"/>
      <color rgb="FF9C6500"/>
      <name val="Meiryo UI"/>
      <family val="3"/>
    </font>
    <font>
      <u val="single"/>
      <sz val="11"/>
      <color theme="10"/>
      <name val="ＭＳ Ｐゴシック"/>
      <family val="3"/>
    </font>
    <font>
      <sz val="10.5"/>
      <color rgb="FFFA7D00"/>
      <name val="Meiryo UI"/>
      <family val="3"/>
    </font>
    <font>
      <sz val="10.5"/>
      <color rgb="FF9C0006"/>
      <name val="Meiryo UI"/>
      <family val="3"/>
    </font>
    <font>
      <b/>
      <sz val="10.5"/>
      <color rgb="FFFA7D00"/>
      <name val="Meiryo UI"/>
      <family val="3"/>
    </font>
    <font>
      <sz val="10.5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.5"/>
      <color theme="1"/>
      <name val="Meiryo UI"/>
      <family val="3"/>
    </font>
    <font>
      <b/>
      <sz val="10.5"/>
      <color rgb="FF3F3F3F"/>
      <name val="Meiryo UI"/>
      <family val="3"/>
    </font>
    <font>
      <i/>
      <sz val="10.5"/>
      <color rgb="FF7F7F7F"/>
      <name val="Meiryo UI"/>
      <family val="3"/>
    </font>
    <font>
      <sz val="10.5"/>
      <color rgb="FF3F3F76"/>
      <name val="Meiryo UI"/>
      <family val="3"/>
    </font>
    <font>
      <u val="single"/>
      <sz val="11"/>
      <color theme="11"/>
      <name val="ＭＳ Ｐゴシック"/>
      <family val="3"/>
    </font>
    <font>
      <sz val="10.5"/>
      <color rgb="FF006100"/>
      <name val="Meiryo U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thin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>
        <color indexed="63"/>
      </right>
      <top style="double"/>
      <bottom>
        <color indexed="63"/>
      </bottom>
      <diagonal style="hair"/>
    </border>
    <border diagonalUp="1">
      <left>
        <color indexed="63"/>
      </left>
      <right>
        <color indexed="63"/>
      </right>
      <top style="double"/>
      <bottom>
        <color indexed="63"/>
      </bottom>
      <diagonal style="hair"/>
    </border>
    <border diagonalUp="1">
      <left>
        <color indexed="63"/>
      </left>
      <right style="thin"/>
      <top style="double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180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distributed" vertical="center" indent="10"/>
    </xf>
    <xf numFmtId="0" fontId="3" fillId="0" borderId="12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186" fontId="3" fillId="33" borderId="0" xfId="49" applyNumberFormat="1" applyFont="1" applyFill="1" applyBorder="1" applyAlignment="1">
      <alignment vertical="center"/>
    </xf>
    <xf numFmtId="180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indent="1"/>
    </xf>
    <xf numFmtId="180" fontId="3" fillId="33" borderId="18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180" fontId="3" fillId="0" borderId="30" xfId="0" applyNumberFormat="1" applyFont="1" applyBorder="1" applyAlignment="1">
      <alignment horizontal="right" vertical="center"/>
    </xf>
    <xf numFmtId="0" fontId="3" fillId="33" borderId="31" xfId="0" applyFont="1" applyFill="1" applyBorder="1" applyAlignment="1">
      <alignment horizontal="left" vertical="center"/>
    </xf>
    <xf numFmtId="180" fontId="3" fillId="0" borderId="3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180" fontId="3" fillId="0" borderId="34" xfId="0" applyNumberFormat="1" applyFont="1" applyBorder="1" applyAlignment="1">
      <alignment horizontal="righ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180" fontId="3" fillId="0" borderId="37" xfId="0" applyNumberFormat="1" applyFont="1" applyBorder="1" applyAlignment="1">
      <alignment horizontal="right" vertical="center"/>
    </xf>
    <xf numFmtId="180" fontId="3" fillId="9" borderId="38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180" fontId="3" fillId="33" borderId="0" xfId="0" applyNumberFormat="1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9" borderId="38" xfId="0" applyFont="1" applyFill="1" applyBorder="1" applyAlignment="1">
      <alignment horizontal="left" vertical="center"/>
    </xf>
    <xf numFmtId="193" fontId="3" fillId="9" borderId="38" xfId="0" applyNumberFormat="1" applyFont="1" applyFill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9" borderId="38" xfId="0" applyFont="1" applyFill="1" applyBorder="1" applyAlignment="1">
      <alignment horizontal="distributed" vertical="center" wrapText="1"/>
    </xf>
    <xf numFmtId="0" fontId="3" fillId="9" borderId="38" xfId="0" applyFont="1" applyFill="1" applyBorder="1" applyAlignment="1">
      <alignment horizontal="distributed" vertical="center"/>
    </xf>
    <xf numFmtId="0" fontId="3" fillId="9" borderId="39" xfId="0" applyFont="1" applyFill="1" applyBorder="1" applyAlignment="1">
      <alignment horizontal="distributed" vertical="center" wrapText="1"/>
    </xf>
    <xf numFmtId="180" fontId="3" fillId="33" borderId="40" xfId="0" applyNumberFormat="1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180" fontId="3" fillId="0" borderId="4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distributed" vertical="center" indent="10"/>
    </xf>
    <xf numFmtId="0" fontId="9" fillId="0" borderId="49" xfId="0" applyFont="1" applyFill="1" applyBorder="1" applyAlignment="1">
      <alignment horizontal="distributed" vertical="center" indent="10"/>
    </xf>
    <xf numFmtId="0" fontId="9" fillId="0" borderId="50" xfId="0" applyFont="1" applyFill="1" applyBorder="1" applyAlignment="1">
      <alignment horizontal="distributed" vertical="center" indent="10"/>
    </xf>
    <xf numFmtId="49" fontId="8" fillId="9" borderId="51" xfId="0" applyNumberFormat="1" applyFont="1" applyFill="1" applyBorder="1" applyAlignment="1">
      <alignment horizontal="left" vertical="center" wrapText="1"/>
    </xf>
    <xf numFmtId="49" fontId="0" fillId="9" borderId="33" xfId="0" applyNumberFormat="1" applyFont="1" applyFill="1" applyBorder="1" applyAlignment="1">
      <alignment horizontal="left" vertical="center" wrapText="1"/>
    </xf>
    <xf numFmtId="49" fontId="0" fillId="9" borderId="52" xfId="0" applyNumberFormat="1" applyFont="1" applyFill="1" applyBorder="1" applyAlignment="1">
      <alignment horizontal="left" vertical="center" wrapText="1"/>
    </xf>
    <xf numFmtId="49" fontId="0" fillId="9" borderId="53" xfId="0" applyNumberFormat="1" applyFont="1" applyFill="1" applyBorder="1" applyAlignment="1">
      <alignment horizontal="left" vertical="center" wrapText="1"/>
    </xf>
    <xf numFmtId="49" fontId="0" fillId="9" borderId="54" xfId="0" applyNumberFormat="1" applyFont="1" applyFill="1" applyBorder="1" applyAlignment="1">
      <alignment horizontal="left" vertical="center" wrapText="1"/>
    </xf>
    <xf numFmtId="49" fontId="0" fillId="9" borderId="55" xfId="0" applyNumberFormat="1" applyFont="1" applyFill="1" applyBorder="1" applyAlignment="1">
      <alignment horizontal="left" vertical="center" wrapText="1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 wrapText="1"/>
    </xf>
    <xf numFmtId="0" fontId="3" fillId="0" borderId="62" xfId="0" applyFont="1" applyBorder="1" applyAlignment="1">
      <alignment horizontal="distributed" vertical="center" wrapText="1"/>
    </xf>
    <xf numFmtId="0" fontId="3" fillId="0" borderId="63" xfId="0" applyFont="1" applyBorder="1" applyAlignment="1">
      <alignment horizontal="distributed" vertical="center" wrapText="1"/>
    </xf>
    <xf numFmtId="0" fontId="3" fillId="0" borderId="64" xfId="0" applyFont="1" applyBorder="1" applyAlignment="1">
      <alignment horizontal="distributed" vertical="center" wrapText="1"/>
    </xf>
    <xf numFmtId="0" fontId="3" fillId="0" borderId="65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52" xfId="0" applyFont="1" applyBorder="1" applyAlignment="1">
      <alignment horizontal="distributed" vertical="center" wrapText="1"/>
    </xf>
    <xf numFmtId="180" fontId="3" fillId="0" borderId="66" xfId="0" applyNumberFormat="1" applyFont="1" applyFill="1" applyBorder="1" applyAlignment="1">
      <alignment horizontal="distributed" vertical="center"/>
    </xf>
    <xf numFmtId="180" fontId="3" fillId="0" borderId="67" xfId="0" applyNumberFormat="1" applyFont="1" applyFill="1" applyBorder="1" applyAlignment="1">
      <alignment horizontal="distributed" vertical="center"/>
    </xf>
    <xf numFmtId="180" fontId="3" fillId="0" borderId="68" xfId="0" applyNumberFormat="1" applyFont="1" applyFill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7" fillId="0" borderId="30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180" fontId="3" fillId="33" borderId="0" xfId="0" applyNumberFormat="1" applyFont="1" applyFill="1" applyBorder="1" applyAlignment="1">
      <alignment horizontal="distributed" vertical="center" indent="3"/>
    </xf>
    <xf numFmtId="180" fontId="3" fillId="33" borderId="70" xfId="0" applyNumberFormat="1" applyFont="1" applyFill="1" applyBorder="1" applyAlignment="1">
      <alignment horizontal="distributed" vertical="center" indent="3"/>
    </xf>
    <xf numFmtId="0" fontId="3" fillId="9" borderId="71" xfId="0" applyFont="1" applyFill="1" applyBorder="1" applyAlignment="1">
      <alignment horizontal="distributed" vertical="center"/>
    </xf>
    <xf numFmtId="0" fontId="3" fillId="9" borderId="72" xfId="0" applyFont="1" applyFill="1" applyBorder="1" applyAlignment="1">
      <alignment horizontal="distributed" vertical="center"/>
    </xf>
    <xf numFmtId="0" fontId="3" fillId="9" borderId="73" xfId="0" applyFont="1" applyFill="1" applyBorder="1" applyAlignment="1">
      <alignment horizontal="distributed" vertical="center"/>
    </xf>
    <xf numFmtId="0" fontId="3" fillId="33" borderId="74" xfId="0" applyFont="1" applyFill="1" applyBorder="1" applyAlignment="1">
      <alignment horizontal="distributed" vertical="center"/>
    </xf>
    <xf numFmtId="0" fontId="3" fillId="33" borderId="40" xfId="0" applyFont="1" applyFill="1" applyBorder="1" applyAlignment="1">
      <alignment horizontal="distributed" vertical="center"/>
    </xf>
    <xf numFmtId="180" fontId="3" fillId="0" borderId="75" xfId="0" applyNumberFormat="1" applyFont="1" applyFill="1" applyBorder="1" applyAlignment="1">
      <alignment horizontal="distributed" vertical="center" wrapText="1"/>
    </xf>
    <xf numFmtId="180" fontId="3" fillId="0" borderId="76" xfId="0" applyNumberFormat="1" applyFont="1" applyFill="1" applyBorder="1" applyAlignment="1">
      <alignment horizontal="distributed" vertical="center" wrapText="1"/>
    </xf>
    <xf numFmtId="180" fontId="3" fillId="0" borderId="77" xfId="0" applyNumberFormat="1" applyFont="1" applyFill="1" applyBorder="1" applyAlignment="1">
      <alignment horizontal="distributed" vertical="center" wrapText="1"/>
    </xf>
    <xf numFmtId="180" fontId="3" fillId="0" borderId="78" xfId="0" applyNumberFormat="1" applyFont="1" applyFill="1" applyBorder="1" applyAlignment="1">
      <alignment horizontal="distributed" vertical="center" wrapText="1"/>
    </xf>
    <xf numFmtId="180" fontId="3" fillId="0" borderId="79" xfId="0" applyNumberFormat="1" applyFont="1" applyFill="1" applyBorder="1" applyAlignment="1">
      <alignment horizontal="distributed" vertical="center" wrapText="1"/>
    </xf>
    <xf numFmtId="180" fontId="3" fillId="0" borderId="80" xfId="0" applyNumberFormat="1" applyFont="1" applyFill="1" applyBorder="1" applyAlignment="1">
      <alignment horizontal="distributed" vertical="center" wrapText="1"/>
    </xf>
    <xf numFmtId="180" fontId="3" fillId="9" borderId="51" xfId="0" applyNumberFormat="1" applyFont="1" applyFill="1" applyBorder="1" applyAlignment="1">
      <alignment horizontal="distributed" vertical="center"/>
    </xf>
    <xf numFmtId="180" fontId="3" fillId="9" borderId="33" xfId="0" applyNumberFormat="1" applyFont="1" applyFill="1" applyBorder="1" applyAlignment="1">
      <alignment horizontal="distributed" vertical="center"/>
    </xf>
    <xf numFmtId="180" fontId="3" fillId="9" borderId="52" xfId="0" applyNumberFormat="1" applyFont="1" applyFill="1" applyBorder="1" applyAlignment="1">
      <alignment horizontal="distributed" vertical="center"/>
    </xf>
    <xf numFmtId="180" fontId="3" fillId="9" borderId="71" xfId="0" applyNumberFormat="1" applyFont="1" applyFill="1" applyBorder="1" applyAlignment="1">
      <alignment horizontal="distributed" vertical="center"/>
    </xf>
    <xf numFmtId="180" fontId="3" fillId="9" borderId="72" xfId="0" applyNumberFormat="1" applyFont="1" applyFill="1" applyBorder="1" applyAlignment="1">
      <alignment horizontal="distributed" vertical="center"/>
    </xf>
    <xf numFmtId="180" fontId="3" fillId="9" borderId="73" xfId="0" applyNumberFormat="1" applyFont="1" applyFill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 wrapText="1"/>
    </xf>
    <xf numFmtId="0" fontId="3" fillId="0" borderId="82" xfId="0" applyFont="1" applyBorder="1" applyAlignment="1">
      <alignment horizontal="distributed" vertical="center" wrapText="1"/>
    </xf>
    <xf numFmtId="0" fontId="3" fillId="0" borderId="83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9" borderId="71" xfId="0" applyFont="1" applyFill="1" applyBorder="1" applyAlignment="1">
      <alignment horizontal="center" vertical="center"/>
    </xf>
    <xf numFmtId="0" fontId="3" fillId="9" borderId="72" xfId="0" applyFont="1" applyFill="1" applyBorder="1" applyAlignment="1">
      <alignment horizontal="center" vertical="center"/>
    </xf>
    <xf numFmtId="0" fontId="3" fillId="9" borderId="73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9" borderId="38" xfId="0" applyFont="1" applyFill="1" applyBorder="1" applyAlignment="1">
      <alignment horizontal="center" vertical="center"/>
    </xf>
    <xf numFmtId="183" fontId="3" fillId="9" borderId="38" xfId="0" applyNumberFormat="1" applyFont="1" applyFill="1" applyBorder="1" applyAlignment="1">
      <alignment horizontal="left" vertical="center" indent="2"/>
    </xf>
    <xf numFmtId="180" fontId="3" fillId="9" borderId="38" xfId="0" applyNumberFormat="1" applyFont="1" applyFill="1" applyBorder="1" applyAlignment="1">
      <alignment horizontal="right" vertical="center"/>
    </xf>
    <xf numFmtId="0" fontId="3" fillId="0" borderId="88" xfId="0" applyFont="1" applyBorder="1" applyAlignment="1">
      <alignment horizontal="distributed" vertical="center"/>
    </xf>
    <xf numFmtId="0" fontId="3" fillId="0" borderId="89" xfId="0" applyFont="1" applyBorder="1" applyAlignment="1">
      <alignment horizontal="distributed" vertical="center"/>
    </xf>
    <xf numFmtId="0" fontId="3" fillId="0" borderId="9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left" vertical="center" indent="2"/>
    </xf>
    <xf numFmtId="183" fontId="3" fillId="0" borderId="21" xfId="0" applyNumberFormat="1" applyFont="1" applyFill="1" applyBorder="1" applyAlignment="1">
      <alignment horizontal="left" vertical="center" indent="2"/>
    </xf>
    <xf numFmtId="180" fontId="3" fillId="9" borderId="71" xfId="0" applyNumberFormat="1" applyFont="1" applyFill="1" applyBorder="1" applyAlignment="1">
      <alignment horizontal="right" vertical="center"/>
    </xf>
    <xf numFmtId="180" fontId="3" fillId="9" borderId="73" xfId="0" applyNumberFormat="1" applyFont="1" applyFill="1" applyBorder="1" applyAlignment="1">
      <alignment horizontal="right" vertical="center"/>
    </xf>
    <xf numFmtId="180" fontId="3" fillId="9" borderId="51" xfId="0" applyNumberFormat="1" applyFont="1" applyFill="1" applyBorder="1" applyAlignment="1">
      <alignment horizontal="right" vertical="center"/>
    </xf>
    <xf numFmtId="180" fontId="3" fillId="9" borderId="52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183" fontId="3" fillId="0" borderId="37" xfId="0" applyNumberFormat="1" applyFont="1" applyFill="1" applyBorder="1" applyAlignment="1">
      <alignment horizontal="left" vertical="center" indent="2"/>
    </xf>
    <xf numFmtId="183" fontId="3" fillId="0" borderId="22" xfId="0" applyNumberFormat="1" applyFont="1" applyFill="1" applyBorder="1" applyAlignment="1">
      <alignment horizontal="left" vertical="center" indent="2"/>
    </xf>
    <xf numFmtId="0" fontId="3" fillId="0" borderId="4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left" vertical="center" indent="2"/>
    </xf>
    <xf numFmtId="183" fontId="3" fillId="0" borderId="23" xfId="0" applyNumberFormat="1" applyFont="1" applyFill="1" applyBorder="1" applyAlignment="1">
      <alignment horizontal="left" vertical="center" indent="2"/>
    </xf>
    <xf numFmtId="187" fontId="3" fillId="9" borderId="71" xfId="0" applyNumberFormat="1" applyFont="1" applyFill="1" applyBorder="1" applyAlignment="1">
      <alignment horizontal="right" vertical="center" indent="1"/>
    </xf>
    <xf numFmtId="187" fontId="3" fillId="9" borderId="73" xfId="0" applyNumberFormat="1" applyFont="1" applyFill="1" applyBorder="1" applyAlignment="1">
      <alignment horizontal="right" vertical="center" indent="1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184" fontId="3" fillId="0" borderId="32" xfId="0" applyNumberFormat="1" applyFont="1" applyBorder="1" applyAlignment="1">
      <alignment horizontal="left" vertical="center" indent="2"/>
    </xf>
    <xf numFmtId="184" fontId="3" fillId="0" borderId="24" xfId="0" applyNumberFormat="1" applyFont="1" applyBorder="1" applyAlignment="1">
      <alignment horizontal="left" vertical="center" indent="2"/>
    </xf>
    <xf numFmtId="183" fontId="3" fillId="0" borderId="14" xfId="0" applyNumberFormat="1" applyFont="1" applyBorder="1" applyAlignment="1">
      <alignment horizontal="left" vertical="center" indent="2"/>
    </xf>
    <xf numFmtId="183" fontId="3" fillId="0" borderId="20" xfId="0" applyNumberFormat="1" applyFont="1" applyBorder="1" applyAlignment="1">
      <alignment horizontal="left" vertical="center" indent="2"/>
    </xf>
    <xf numFmtId="0" fontId="3" fillId="0" borderId="96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183" fontId="3" fillId="0" borderId="43" xfId="0" applyNumberFormat="1" applyFont="1" applyBorder="1" applyAlignment="1">
      <alignment horizontal="left" vertical="center" indent="2"/>
    </xf>
    <xf numFmtId="183" fontId="3" fillId="0" borderId="23" xfId="0" applyNumberFormat="1" applyFont="1" applyBorder="1" applyAlignment="1">
      <alignment horizontal="left" vertical="center" indent="2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7" xfId="0" applyFont="1" applyFill="1" applyBorder="1" applyAlignment="1">
      <alignment horizontal="distributed" vertical="center"/>
    </xf>
    <xf numFmtId="0" fontId="3" fillId="0" borderId="98" xfId="0" applyFont="1" applyFill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99" xfId="0" applyFont="1" applyBorder="1" applyAlignment="1">
      <alignment horizontal="distributed" vertical="center"/>
    </xf>
    <xf numFmtId="183" fontId="3" fillId="0" borderId="34" xfId="0" applyNumberFormat="1" applyFont="1" applyBorder="1" applyAlignment="1">
      <alignment horizontal="left" vertical="center" indent="2"/>
    </xf>
    <xf numFmtId="183" fontId="3" fillId="0" borderId="33" xfId="0" applyNumberFormat="1" applyFont="1" applyBorder="1" applyAlignment="1">
      <alignment horizontal="left" vertical="center" indent="2"/>
    </xf>
    <xf numFmtId="0" fontId="3" fillId="0" borderId="41" xfId="0" applyFont="1" applyBorder="1" applyAlignment="1">
      <alignment horizontal="distributed" vertical="center"/>
    </xf>
    <xf numFmtId="183" fontId="3" fillId="0" borderId="32" xfId="0" applyNumberFormat="1" applyFont="1" applyBorder="1" applyAlignment="1">
      <alignment horizontal="left" vertical="center" indent="2"/>
    </xf>
    <xf numFmtId="183" fontId="3" fillId="0" borderId="24" xfId="0" applyNumberFormat="1" applyFont="1" applyBorder="1" applyAlignment="1">
      <alignment horizontal="left" vertical="center" indent="2"/>
    </xf>
    <xf numFmtId="0" fontId="0" fillId="0" borderId="100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02" xfId="0" applyBorder="1" applyAlignment="1">
      <alignment horizontal="distributed" vertical="center"/>
    </xf>
    <xf numFmtId="0" fontId="0" fillId="0" borderId="103" xfId="0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186" fontId="3" fillId="33" borderId="11" xfId="49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107" xfId="0" applyFont="1" applyFill="1" applyBorder="1" applyAlignment="1">
      <alignment horizontal="distributed" vertical="center"/>
    </xf>
    <xf numFmtId="0" fontId="3" fillId="0" borderId="108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109" xfId="0" applyFont="1" applyFill="1" applyBorder="1" applyAlignment="1">
      <alignment horizontal="distributed" vertical="center"/>
    </xf>
    <xf numFmtId="0" fontId="3" fillId="0" borderId="110" xfId="0" applyFont="1" applyFill="1" applyBorder="1" applyAlignment="1">
      <alignment horizontal="distributed" vertical="center"/>
    </xf>
    <xf numFmtId="0" fontId="3" fillId="0" borderId="111" xfId="0" applyFont="1" applyFill="1" applyBorder="1" applyAlignment="1">
      <alignment horizontal="distributed" vertical="center"/>
    </xf>
    <xf numFmtId="180" fontId="3" fillId="33" borderId="112" xfId="0" applyNumberFormat="1" applyFont="1" applyFill="1" applyBorder="1" applyAlignment="1">
      <alignment horizontal="distributed" vertical="center"/>
    </xf>
    <xf numFmtId="180" fontId="3" fillId="33" borderId="113" xfId="0" applyNumberFormat="1" applyFont="1" applyFill="1" applyBorder="1" applyAlignment="1">
      <alignment horizontal="distributed" vertical="center"/>
    </xf>
    <xf numFmtId="180" fontId="3" fillId="33" borderId="114" xfId="0" applyNumberFormat="1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distributed" vertical="center" indent="10"/>
    </xf>
    <xf numFmtId="0" fontId="3" fillId="0" borderId="1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80" fontId="3" fillId="9" borderId="72" xfId="0" applyNumberFormat="1" applyFont="1" applyFill="1" applyBorder="1" applyAlignment="1">
      <alignment horizontal="right" vertical="center"/>
    </xf>
    <xf numFmtId="0" fontId="3" fillId="0" borderId="116" xfId="0" applyFont="1" applyBorder="1" applyAlignment="1">
      <alignment horizontal="distributed" vertical="center" wrapText="1"/>
    </xf>
    <xf numFmtId="0" fontId="3" fillId="0" borderId="117" xfId="0" applyFont="1" applyBorder="1" applyAlignment="1">
      <alignment horizontal="distributed" vertical="center" wrapText="1"/>
    </xf>
    <xf numFmtId="180" fontId="3" fillId="9" borderId="118" xfId="0" applyNumberFormat="1" applyFont="1" applyFill="1" applyBorder="1" applyAlignment="1">
      <alignment horizontal="right" vertical="center"/>
    </xf>
    <xf numFmtId="180" fontId="3" fillId="9" borderId="119" xfId="0" applyNumberFormat="1" applyFont="1" applyFill="1" applyBorder="1" applyAlignment="1">
      <alignment horizontal="right" vertical="center"/>
    </xf>
    <xf numFmtId="0" fontId="3" fillId="0" borderId="120" xfId="0" applyFont="1" applyBorder="1" applyAlignment="1">
      <alignment horizontal="left" vertical="center"/>
    </xf>
    <xf numFmtId="0" fontId="3" fillId="0" borderId="121" xfId="0" applyFont="1" applyBorder="1" applyAlignment="1">
      <alignment horizontal="left" vertical="center"/>
    </xf>
    <xf numFmtId="0" fontId="3" fillId="0" borderId="122" xfId="0" applyFont="1" applyBorder="1" applyAlignment="1">
      <alignment horizontal="distributed" vertical="center"/>
    </xf>
    <xf numFmtId="0" fontId="3" fillId="0" borderId="123" xfId="0" applyFont="1" applyBorder="1" applyAlignment="1">
      <alignment horizontal="distributed" vertical="center"/>
    </xf>
    <xf numFmtId="180" fontId="3" fillId="33" borderId="117" xfId="0" applyNumberFormat="1" applyFont="1" applyFill="1" applyBorder="1" applyAlignment="1">
      <alignment horizontal="right" vertical="center"/>
    </xf>
    <xf numFmtId="0" fontId="0" fillId="33" borderId="117" xfId="0" applyFill="1" applyBorder="1" applyAlignment="1">
      <alignment vertical="center"/>
    </xf>
    <xf numFmtId="0" fontId="3" fillId="0" borderId="12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tabSelected="1" zoomScalePageLayoutView="0" workbookViewId="0" topLeftCell="A34">
      <selection activeCell="B42" sqref="B42:C42"/>
    </sheetView>
  </sheetViews>
  <sheetFormatPr defaultColWidth="9.00390625" defaultRowHeight="13.5"/>
  <cols>
    <col min="1" max="1" width="0.5" style="1" customWidth="1"/>
    <col min="2" max="2" width="12.375" style="1" customWidth="1"/>
    <col min="3" max="3" width="12.50390625" style="1" customWidth="1"/>
    <col min="4" max="4" width="3.75390625" style="1" customWidth="1"/>
    <col min="5" max="6" width="4.125" style="1" customWidth="1"/>
    <col min="7" max="7" width="5.125" style="1" customWidth="1"/>
    <col min="8" max="8" width="7.00390625" style="1" customWidth="1"/>
    <col min="9" max="9" width="6.25390625" style="1" customWidth="1"/>
    <col min="10" max="10" width="5.375" style="1" customWidth="1"/>
    <col min="11" max="11" width="3.875" style="1" customWidth="1"/>
    <col min="12" max="12" width="4.375" style="1" customWidth="1"/>
    <col min="13" max="13" width="8.125" style="1" customWidth="1"/>
    <col min="14" max="14" width="4.50390625" style="1" customWidth="1"/>
    <col min="15" max="15" width="0.5" style="1" customWidth="1"/>
    <col min="16" max="16384" width="9.00390625" style="1" customWidth="1"/>
  </cols>
  <sheetData>
    <row r="1" spans="1:15" ht="21">
      <c r="A1" s="3"/>
      <c r="B1" s="209" t="s">
        <v>20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3"/>
    </row>
    <row r="2" spans="1:15" ht="9.75" customHeight="1" thickBo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</row>
    <row r="3" spans="1:15" ht="15.75" thickBot="1" thickTop="1">
      <c r="A3" s="3"/>
      <c r="B3" s="56" t="s">
        <v>60</v>
      </c>
      <c r="C3" s="55"/>
      <c r="D3" s="57" t="s">
        <v>65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3"/>
    </row>
    <row r="4" spans="1:15" ht="9.75" customHeight="1" thickBot="1" thickTop="1">
      <c r="A4" s="3"/>
      <c r="B4" s="43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thickBot="1" thickTop="1">
      <c r="A5" s="3"/>
      <c r="B5" s="210" t="s">
        <v>39</v>
      </c>
      <c r="C5" s="211"/>
      <c r="D5" s="149"/>
      <c r="E5" s="212"/>
      <c r="F5" s="150"/>
      <c r="G5" s="8" t="s">
        <v>37</v>
      </c>
      <c r="H5" s="19"/>
      <c r="I5" s="213" t="s">
        <v>67</v>
      </c>
      <c r="J5" s="213"/>
      <c r="K5" s="213"/>
      <c r="L5" s="213"/>
      <c r="M5" s="215"/>
      <c r="N5" s="217" t="s">
        <v>59</v>
      </c>
      <c r="O5" s="3"/>
    </row>
    <row r="6" spans="1:15" ht="18" customHeight="1" thickBot="1" thickTop="1">
      <c r="A6" s="3"/>
      <c r="B6" s="219" t="s">
        <v>40</v>
      </c>
      <c r="C6" s="220"/>
      <c r="D6" s="221">
        <f>IF(D5&gt;0,D5-M5,"")</f>
      </c>
      <c r="E6" s="222"/>
      <c r="F6" s="222"/>
      <c r="G6" s="20" t="s">
        <v>38</v>
      </c>
      <c r="H6" s="21"/>
      <c r="I6" s="214"/>
      <c r="J6" s="214"/>
      <c r="K6" s="214"/>
      <c r="L6" s="214"/>
      <c r="M6" s="216"/>
      <c r="N6" s="218"/>
      <c r="O6" s="3"/>
    </row>
    <row r="7" spans="1:15" ht="18" customHeight="1" thickBot="1">
      <c r="A7" s="3"/>
      <c r="B7" s="9"/>
      <c r="C7" s="10"/>
      <c r="D7" s="44"/>
      <c r="E7" s="16"/>
      <c r="F7" s="16"/>
      <c r="G7" s="17"/>
      <c r="H7" s="17"/>
      <c r="I7" s="18"/>
      <c r="J7" s="18"/>
      <c r="K7" s="18"/>
      <c r="L7" s="18"/>
      <c r="M7" s="44"/>
      <c r="N7" s="4"/>
      <c r="O7" s="3"/>
    </row>
    <row r="8" spans="1:15" ht="18" customHeight="1" thickBot="1" thickTop="1">
      <c r="A8" s="3"/>
      <c r="B8" s="223" t="s">
        <v>3</v>
      </c>
      <c r="C8" s="224"/>
      <c r="D8" s="129"/>
      <c r="E8" s="130"/>
      <c r="F8" s="131"/>
      <c r="G8" s="196">
        <f>IF(D5&gt;0,D5,"")</f>
      </c>
      <c r="H8" s="196"/>
      <c r="I8" s="5" t="s">
        <v>17</v>
      </c>
      <c r="J8" s="6" t="str">
        <f>IF(D5&gt;=500,0.06,IF(D8="（公共施設）",0.06,IF(D5&gt;0,0.03," ")))</f>
        <v> </v>
      </c>
      <c r="K8" s="197" t="s">
        <v>42</v>
      </c>
      <c r="L8" s="198"/>
      <c r="M8" s="22">
        <f>IF(D5&gt;0,G8*J8,"")</f>
      </c>
      <c r="N8" s="23" t="s">
        <v>8</v>
      </c>
      <c r="O8" s="3"/>
    </row>
    <row r="9" spans="1:15" ht="18" customHeight="1" thickBot="1">
      <c r="A9" s="3"/>
      <c r="B9" s="9"/>
      <c r="C9" s="13"/>
      <c r="D9" s="4"/>
      <c r="E9" s="4"/>
      <c r="F9" s="4"/>
      <c r="G9" s="14"/>
      <c r="H9" s="14"/>
      <c r="I9" s="9"/>
      <c r="J9" s="15"/>
      <c r="K9" s="15"/>
      <c r="L9" s="9"/>
      <c r="M9" s="44"/>
      <c r="N9" s="4"/>
      <c r="O9" s="3"/>
    </row>
    <row r="10" spans="1:15" ht="18" customHeight="1" thickBot="1">
      <c r="A10" s="3"/>
      <c r="B10" s="199" t="s">
        <v>4</v>
      </c>
      <c r="C10" s="200"/>
      <c r="D10" s="201" t="s">
        <v>19</v>
      </c>
      <c r="E10" s="202"/>
      <c r="F10" s="200"/>
      <c r="G10" s="181" t="s">
        <v>5</v>
      </c>
      <c r="H10" s="202"/>
      <c r="I10" s="203"/>
      <c r="J10" s="204" t="s">
        <v>6</v>
      </c>
      <c r="K10" s="202"/>
      <c r="L10" s="205"/>
      <c r="M10" s="181" t="s">
        <v>7</v>
      </c>
      <c r="N10" s="182"/>
      <c r="O10" s="3"/>
    </row>
    <row r="11" spans="1:15" ht="18" customHeight="1" thickBot="1" thickTop="1">
      <c r="A11" s="3"/>
      <c r="B11" s="183" t="s">
        <v>2</v>
      </c>
      <c r="C11" s="184"/>
      <c r="D11" s="190"/>
      <c r="E11" s="191"/>
      <c r="F11" s="192"/>
      <c r="G11" s="185">
        <v>0.05</v>
      </c>
      <c r="H11" s="186"/>
      <c r="I11" s="45" t="s">
        <v>0</v>
      </c>
      <c r="J11" s="149"/>
      <c r="K11" s="150"/>
      <c r="L11" s="37" t="s">
        <v>1</v>
      </c>
      <c r="M11" s="38">
        <f>IF(J11&gt;0,G11*J11,"")</f>
      </c>
      <c r="N11" s="39" t="s">
        <v>8</v>
      </c>
      <c r="O11" s="3"/>
    </row>
    <row r="12" spans="1:15" ht="18" customHeight="1" thickBot="1" thickTop="1">
      <c r="A12" s="3"/>
      <c r="B12" s="133" t="s">
        <v>9</v>
      </c>
      <c r="C12" s="187"/>
      <c r="D12" s="193"/>
      <c r="E12" s="194"/>
      <c r="F12" s="195"/>
      <c r="G12" s="188">
        <v>0.05</v>
      </c>
      <c r="H12" s="189"/>
      <c r="I12" s="46" t="s">
        <v>0</v>
      </c>
      <c r="J12" s="149"/>
      <c r="K12" s="150"/>
      <c r="L12" s="28" t="s">
        <v>1</v>
      </c>
      <c r="M12" s="36">
        <f aca="true" t="shared" si="0" ref="M12:M32">IF(J12&gt;0,G12*J12,"")</f>
      </c>
      <c r="N12" s="33" t="s">
        <v>8</v>
      </c>
      <c r="O12" s="3"/>
    </row>
    <row r="13" spans="1:15" ht="18" customHeight="1" thickBot="1" thickTop="1">
      <c r="A13" s="3"/>
      <c r="B13" s="122" t="s">
        <v>22</v>
      </c>
      <c r="C13" s="123"/>
      <c r="D13" s="175" t="s">
        <v>66</v>
      </c>
      <c r="E13" s="176"/>
      <c r="F13" s="177"/>
      <c r="G13" s="169">
        <v>0.02</v>
      </c>
      <c r="H13" s="170"/>
      <c r="I13" s="47" t="s">
        <v>0</v>
      </c>
      <c r="J13" s="149"/>
      <c r="K13" s="150"/>
      <c r="L13" s="24" t="s">
        <v>1</v>
      </c>
      <c r="M13" s="12">
        <f t="shared" si="0"/>
      </c>
      <c r="N13" s="29" t="s">
        <v>8</v>
      </c>
      <c r="O13" s="3"/>
    </row>
    <row r="14" spans="1:15" ht="18" customHeight="1" thickBot="1" thickTop="1">
      <c r="A14" s="3"/>
      <c r="B14" s="171" t="s">
        <v>23</v>
      </c>
      <c r="C14" s="172"/>
      <c r="D14" s="178"/>
      <c r="E14" s="179"/>
      <c r="F14" s="180"/>
      <c r="G14" s="173">
        <v>0.05</v>
      </c>
      <c r="H14" s="174"/>
      <c r="I14" s="50" t="s">
        <v>0</v>
      </c>
      <c r="J14" s="149"/>
      <c r="K14" s="150"/>
      <c r="L14" s="27" t="s">
        <v>1</v>
      </c>
      <c r="M14" s="66">
        <f t="shared" si="0"/>
      </c>
      <c r="N14" s="32" t="s">
        <v>8</v>
      </c>
      <c r="O14" s="3"/>
    </row>
    <row r="15" spans="1:15" ht="18" customHeight="1" thickBot="1" thickTop="1">
      <c r="A15" s="3"/>
      <c r="B15" s="165" t="s">
        <v>21</v>
      </c>
      <c r="C15" s="166"/>
      <c r="D15" s="63" t="s">
        <v>41</v>
      </c>
      <c r="E15" s="52"/>
      <c r="F15" s="64" t="s">
        <v>43</v>
      </c>
      <c r="G15" s="167">
        <f>IF(E15&gt;0,E15*0.0035,"")</f>
      </c>
      <c r="H15" s="168"/>
      <c r="I15" s="65" t="s">
        <v>44</v>
      </c>
      <c r="J15" s="149"/>
      <c r="K15" s="150"/>
      <c r="L15" s="67" t="s">
        <v>45</v>
      </c>
      <c r="M15" s="36">
        <f t="shared" si="0"/>
      </c>
      <c r="N15" s="33" t="s">
        <v>46</v>
      </c>
      <c r="O15" s="3"/>
    </row>
    <row r="16" spans="1:15" ht="18" customHeight="1" thickBot="1" thickTop="1">
      <c r="A16" s="3"/>
      <c r="B16" s="84" t="s">
        <v>10</v>
      </c>
      <c r="C16" s="140"/>
      <c r="D16" s="144" t="s">
        <v>26</v>
      </c>
      <c r="E16" s="145"/>
      <c r="F16" s="146"/>
      <c r="G16" s="147">
        <v>0.25</v>
      </c>
      <c r="H16" s="148"/>
      <c r="I16" s="48" t="s">
        <v>15</v>
      </c>
      <c r="J16" s="163"/>
      <c r="K16" s="164"/>
      <c r="L16" s="25" t="s">
        <v>16</v>
      </c>
      <c r="M16" s="2">
        <f t="shared" si="0"/>
      </c>
      <c r="N16" s="30" t="s">
        <v>47</v>
      </c>
      <c r="O16" s="3"/>
    </row>
    <row r="17" spans="1:15" ht="18" customHeight="1" thickBot="1" thickTop="1">
      <c r="A17" s="3"/>
      <c r="B17" s="84"/>
      <c r="C17" s="140"/>
      <c r="D17" s="153" t="s">
        <v>27</v>
      </c>
      <c r="E17" s="154"/>
      <c r="F17" s="155"/>
      <c r="G17" s="156">
        <v>0.332</v>
      </c>
      <c r="H17" s="157"/>
      <c r="I17" s="49" t="s">
        <v>15</v>
      </c>
      <c r="J17" s="163"/>
      <c r="K17" s="164"/>
      <c r="L17" s="26" t="s">
        <v>16</v>
      </c>
      <c r="M17" s="2">
        <f t="shared" si="0"/>
      </c>
      <c r="N17" s="31" t="s">
        <v>47</v>
      </c>
      <c r="O17" s="3"/>
    </row>
    <row r="18" spans="1:15" ht="18" customHeight="1" thickBot="1" thickTop="1">
      <c r="A18" s="3"/>
      <c r="B18" s="84"/>
      <c r="C18" s="140"/>
      <c r="D18" s="153" t="s">
        <v>28</v>
      </c>
      <c r="E18" s="154"/>
      <c r="F18" s="155"/>
      <c r="G18" s="156">
        <v>0.512</v>
      </c>
      <c r="H18" s="157"/>
      <c r="I18" s="49" t="s">
        <v>15</v>
      </c>
      <c r="J18" s="163"/>
      <c r="K18" s="164"/>
      <c r="L18" s="26" t="s">
        <v>16</v>
      </c>
      <c r="M18" s="2">
        <f t="shared" si="0"/>
      </c>
      <c r="N18" s="31" t="s">
        <v>47</v>
      </c>
      <c r="O18" s="3"/>
    </row>
    <row r="19" spans="1:15" ht="18" customHeight="1" thickBot="1" thickTop="1">
      <c r="A19" s="3"/>
      <c r="B19" s="84"/>
      <c r="C19" s="140"/>
      <c r="D19" s="153" t="s">
        <v>29</v>
      </c>
      <c r="E19" s="154"/>
      <c r="F19" s="155"/>
      <c r="G19" s="156">
        <v>0.618</v>
      </c>
      <c r="H19" s="157"/>
      <c r="I19" s="49" t="s">
        <v>15</v>
      </c>
      <c r="J19" s="163"/>
      <c r="K19" s="164"/>
      <c r="L19" s="26" t="s">
        <v>16</v>
      </c>
      <c r="M19" s="2">
        <f t="shared" si="0"/>
      </c>
      <c r="N19" s="31" t="s">
        <v>47</v>
      </c>
      <c r="O19" s="3"/>
    </row>
    <row r="20" spans="1:15" ht="18" customHeight="1" thickBot="1" thickTop="1">
      <c r="A20" s="3"/>
      <c r="B20" s="84"/>
      <c r="C20" s="140"/>
      <c r="D20" s="153" t="s">
        <v>30</v>
      </c>
      <c r="E20" s="154"/>
      <c r="F20" s="155"/>
      <c r="G20" s="156">
        <v>0.863</v>
      </c>
      <c r="H20" s="157"/>
      <c r="I20" s="49" t="s">
        <v>15</v>
      </c>
      <c r="J20" s="163"/>
      <c r="K20" s="164"/>
      <c r="L20" s="26" t="s">
        <v>16</v>
      </c>
      <c r="M20" s="2">
        <f t="shared" si="0"/>
      </c>
      <c r="N20" s="31" t="s">
        <v>47</v>
      </c>
      <c r="O20" s="3"/>
    </row>
    <row r="21" spans="1:15" ht="18" customHeight="1" thickBot="1" thickTop="1">
      <c r="A21" s="3"/>
      <c r="B21" s="84"/>
      <c r="C21" s="140"/>
      <c r="D21" s="153" t="s">
        <v>36</v>
      </c>
      <c r="E21" s="154"/>
      <c r="F21" s="155"/>
      <c r="G21" s="156">
        <v>0.998</v>
      </c>
      <c r="H21" s="157"/>
      <c r="I21" s="49" t="s">
        <v>15</v>
      </c>
      <c r="J21" s="163"/>
      <c r="K21" s="164"/>
      <c r="L21" s="26" t="s">
        <v>16</v>
      </c>
      <c r="M21" s="2">
        <f t="shared" si="0"/>
      </c>
      <c r="N21" s="31" t="s">
        <v>47</v>
      </c>
      <c r="O21" s="3"/>
    </row>
    <row r="22" spans="1:15" ht="18" customHeight="1" thickBot="1" thickTop="1">
      <c r="A22" s="3"/>
      <c r="B22" s="84"/>
      <c r="C22" s="140"/>
      <c r="D22" s="158" t="s">
        <v>24</v>
      </c>
      <c r="E22" s="159"/>
      <c r="F22" s="160"/>
      <c r="G22" s="161">
        <v>1.71</v>
      </c>
      <c r="H22" s="162"/>
      <c r="I22" s="49" t="s">
        <v>15</v>
      </c>
      <c r="J22" s="163"/>
      <c r="K22" s="164"/>
      <c r="L22" s="26" t="s">
        <v>16</v>
      </c>
      <c r="M22" s="2">
        <f t="shared" si="0"/>
      </c>
      <c r="N22" s="31" t="s">
        <v>47</v>
      </c>
      <c r="O22" s="3"/>
    </row>
    <row r="23" spans="1:15" ht="18" customHeight="1" thickBot="1" thickTop="1">
      <c r="A23" s="3"/>
      <c r="B23" s="84"/>
      <c r="C23" s="141"/>
      <c r="D23" s="135"/>
      <c r="E23" s="135"/>
      <c r="F23" s="135"/>
      <c r="G23" s="136"/>
      <c r="H23" s="136"/>
      <c r="I23" s="49" t="s">
        <v>15</v>
      </c>
      <c r="J23" s="163"/>
      <c r="K23" s="164"/>
      <c r="L23" s="26" t="s">
        <v>16</v>
      </c>
      <c r="M23" s="2">
        <f t="shared" si="0"/>
      </c>
      <c r="N23" s="31" t="s">
        <v>47</v>
      </c>
      <c r="O23" s="3"/>
    </row>
    <row r="24" spans="1:15" ht="18" customHeight="1" thickBot="1" thickTop="1">
      <c r="A24" s="3"/>
      <c r="B24" s="84"/>
      <c r="C24" s="141"/>
      <c r="D24" s="135"/>
      <c r="E24" s="135"/>
      <c r="F24" s="135"/>
      <c r="G24" s="136"/>
      <c r="H24" s="136"/>
      <c r="I24" s="50" t="s">
        <v>15</v>
      </c>
      <c r="J24" s="163"/>
      <c r="K24" s="164"/>
      <c r="L24" s="27" t="s">
        <v>16</v>
      </c>
      <c r="M24" s="11">
        <f t="shared" si="0"/>
      </c>
      <c r="N24" s="32" t="s">
        <v>47</v>
      </c>
      <c r="O24" s="3"/>
    </row>
    <row r="25" spans="1:15" ht="18" customHeight="1" thickBot="1" thickTop="1">
      <c r="A25" s="3"/>
      <c r="B25" s="138" t="s">
        <v>11</v>
      </c>
      <c r="C25" s="139"/>
      <c r="D25" s="144" t="s">
        <v>31</v>
      </c>
      <c r="E25" s="145"/>
      <c r="F25" s="146"/>
      <c r="G25" s="147">
        <v>0.247</v>
      </c>
      <c r="H25" s="148"/>
      <c r="I25" s="49" t="s">
        <v>48</v>
      </c>
      <c r="J25" s="149"/>
      <c r="K25" s="150"/>
      <c r="L25" s="26" t="s">
        <v>49</v>
      </c>
      <c r="M25" s="41">
        <f t="shared" si="0"/>
      </c>
      <c r="N25" s="31" t="s">
        <v>47</v>
      </c>
      <c r="O25" s="3"/>
    </row>
    <row r="26" spans="1:15" ht="18" customHeight="1" thickBot="1" thickTop="1">
      <c r="A26" s="3"/>
      <c r="B26" s="84"/>
      <c r="C26" s="140"/>
      <c r="D26" s="153" t="s">
        <v>32</v>
      </c>
      <c r="E26" s="154"/>
      <c r="F26" s="155"/>
      <c r="G26" s="156">
        <v>0.284</v>
      </c>
      <c r="H26" s="157"/>
      <c r="I26" s="49" t="s">
        <v>48</v>
      </c>
      <c r="J26" s="149"/>
      <c r="K26" s="150"/>
      <c r="L26" s="26" t="s">
        <v>49</v>
      </c>
      <c r="M26" s="2">
        <f t="shared" si="0"/>
      </c>
      <c r="N26" s="31" t="s">
        <v>47</v>
      </c>
      <c r="O26" s="3"/>
    </row>
    <row r="27" spans="1:15" ht="18" customHeight="1" thickBot="1" thickTop="1">
      <c r="A27" s="3"/>
      <c r="B27" s="84"/>
      <c r="C27" s="140"/>
      <c r="D27" s="153" t="s">
        <v>33</v>
      </c>
      <c r="E27" s="154"/>
      <c r="F27" s="155"/>
      <c r="G27" s="156">
        <v>0.324</v>
      </c>
      <c r="H27" s="157"/>
      <c r="I27" s="49" t="s">
        <v>48</v>
      </c>
      <c r="J27" s="149"/>
      <c r="K27" s="150"/>
      <c r="L27" s="26" t="s">
        <v>49</v>
      </c>
      <c r="M27" s="2">
        <f t="shared" si="0"/>
      </c>
      <c r="N27" s="31" t="s">
        <v>47</v>
      </c>
      <c r="O27" s="3"/>
    </row>
    <row r="28" spans="1:15" ht="18" customHeight="1" thickBot="1" thickTop="1">
      <c r="A28" s="3"/>
      <c r="B28" s="84"/>
      <c r="C28" s="140"/>
      <c r="D28" s="153" t="s">
        <v>34</v>
      </c>
      <c r="E28" s="154"/>
      <c r="F28" s="155"/>
      <c r="G28" s="156">
        <v>0.365</v>
      </c>
      <c r="H28" s="157"/>
      <c r="I28" s="49" t="s">
        <v>48</v>
      </c>
      <c r="J28" s="149"/>
      <c r="K28" s="150"/>
      <c r="L28" s="26" t="s">
        <v>49</v>
      </c>
      <c r="M28" s="2">
        <f t="shared" si="0"/>
      </c>
      <c r="N28" s="31" t="s">
        <v>47</v>
      </c>
      <c r="O28" s="3"/>
    </row>
    <row r="29" spans="1:15" ht="18" customHeight="1" thickBot="1" thickTop="1">
      <c r="A29" s="3"/>
      <c r="B29" s="84"/>
      <c r="C29" s="140"/>
      <c r="D29" s="153" t="s">
        <v>35</v>
      </c>
      <c r="E29" s="154"/>
      <c r="F29" s="155"/>
      <c r="G29" s="156">
        <v>0.499</v>
      </c>
      <c r="H29" s="157"/>
      <c r="I29" s="49" t="s">
        <v>48</v>
      </c>
      <c r="J29" s="149"/>
      <c r="K29" s="150"/>
      <c r="L29" s="26" t="s">
        <v>49</v>
      </c>
      <c r="M29" s="2">
        <f t="shared" si="0"/>
      </c>
      <c r="N29" s="31" t="s">
        <v>47</v>
      </c>
      <c r="O29" s="3"/>
    </row>
    <row r="30" spans="1:15" ht="18" customHeight="1" thickBot="1" thickTop="1">
      <c r="A30" s="3"/>
      <c r="B30" s="84"/>
      <c r="C30" s="140"/>
      <c r="D30" s="158" t="s">
        <v>25</v>
      </c>
      <c r="E30" s="159"/>
      <c r="F30" s="160"/>
      <c r="G30" s="161">
        <v>0.658</v>
      </c>
      <c r="H30" s="162"/>
      <c r="I30" s="49" t="s">
        <v>48</v>
      </c>
      <c r="J30" s="149"/>
      <c r="K30" s="150"/>
      <c r="L30" s="26" t="s">
        <v>49</v>
      </c>
      <c r="M30" s="2">
        <f t="shared" si="0"/>
      </c>
      <c r="N30" s="31" t="s">
        <v>47</v>
      </c>
      <c r="O30" s="3"/>
    </row>
    <row r="31" spans="1:15" ht="18" customHeight="1" thickBot="1" thickTop="1">
      <c r="A31" s="3"/>
      <c r="B31" s="84"/>
      <c r="C31" s="141"/>
      <c r="D31" s="135"/>
      <c r="E31" s="135"/>
      <c r="F31" s="135"/>
      <c r="G31" s="136"/>
      <c r="H31" s="136"/>
      <c r="I31" s="49" t="s">
        <v>48</v>
      </c>
      <c r="J31" s="149"/>
      <c r="K31" s="150"/>
      <c r="L31" s="26" t="s">
        <v>49</v>
      </c>
      <c r="M31" s="2">
        <f t="shared" si="0"/>
      </c>
      <c r="N31" s="31" t="s">
        <v>47</v>
      </c>
      <c r="O31" s="3"/>
    </row>
    <row r="32" spans="1:15" ht="18" customHeight="1" thickBot="1" thickTop="1">
      <c r="A32" s="3"/>
      <c r="B32" s="142"/>
      <c r="C32" s="143"/>
      <c r="D32" s="135"/>
      <c r="E32" s="135"/>
      <c r="F32" s="135"/>
      <c r="G32" s="136"/>
      <c r="H32" s="136"/>
      <c r="I32" s="50" t="s">
        <v>48</v>
      </c>
      <c r="J32" s="151"/>
      <c r="K32" s="152"/>
      <c r="L32" s="27" t="s">
        <v>49</v>
      </c>
      <c r="M32" s="2">
        <f t="shared" si="0"/>
      </c>
      <c r="N32" s="31" t="s">
        <v>47</v>
      </c>
      <c r="O32" s="3"/>
    </row>
    <row r="33" spans="1:15" ht="18" customHeight="1" thickBot="1" thickTop="1">
      <c r="A33" s="3"/>
      <c r="B33" s="133" t="s">
        <v>12</v>
      </c>
      <c r="C33" s="134"/>
      <c r="D33" s="135"/>
      <c r="E33" s="135"/>
      <c r="F33" s="135"/>
      <c r="G33" s="136"/>
      <c r="H33" s="136"/>
      <c r="I33" s="51"/>
      <c r="J33" s="137"/>
      <c r="K33" s="137"/>
      <c r="L33" s="51"/>
      <c r="M33" s="53">
        <f>IF(J33&gt;0,G33*J33,"")</f>
      </c>
      <c r="N33" s="33" t="s">
        <v>47</v>
      </c>
      <c r="O33" s="3"/>
    </row>
    <row r="34" spans="1:15" ht="18" customHeight="1" thickBot="1" thickTop="1">
      <c r="A34" s="3"/>
      <c r="B34" s="122" t="s">
        <v>18</v>
      </c>
      <c r="C34" s="123"/>
      <c r="D34" s="124"/>
      <c r="E34" s="125"/>
      <c r="F34" s="125"/>
      <c r="G34" s="125"/>
      <c r="H34" s="125"/>
      <c r="I34" s="125"/>
      <c r="J34" s="125"/>
      <c r="K34" s="126" t="s">
        <v>50</v>
      </c>
      <c r="L34" s="126"/>
      <c r="M34" s="42"/>
      <c r="N34" s="29" t="s">
        <v>47</v>
      </c>
      <c r="O34" s="3"/>
    </row>
    <row r="35" spans="1:15" ht="18" customHeight="1" thickBot="1" thickTop="1">
      <c r="A35" s="3"/>
      <c r="B35" s="127" t="s">
        <v>13</v>
      </c>
      <c r="C35" s="128"/>
      <c r="D35" s="129"/>
      <c r="E35" s="130"/>
      <c r="F35" s="130"/>
      <c r="G35" s="130"/>
      <c r="H35" s="130"/>
      <c r="I35" s="130"/>
      <c r="J35" s="131"/>
      <c r="K35" s="132" t="s">
        <v>50</v>
      </c>
      <c r="L35" s="132"/>
      <c r="M35" s="42"/>
      <c r="N35" s="40" t="s">
        <v>47</v>
      </c>
      <c r="O35" s="3"/>
    </row>
    <row r="36" spans="1:15" ht="18" customHeight="1" thickBot="1" thickTop="1">
      <c r="A36" s="3"/>
      <c r="B36" s="96" t="s">
        <v>14</v>
      </c>
      <c r="C36" s="97"/>
      <c r="D36" s="98">
        <f>IF(D5&gt;0,IF((M36-M8)&gt;=0,"〇［対策量以上］","×［対策量未満］"),"")</f>
      </c>
      <c r="E36" s="99"/>
      <c r="F36" s="99"/>
      <c r="G36" s="99"/>
      <c r="H36" s="99"/>
      <c r="I36" s="99"/>
      <c r="J36" s="99"/>
      <c r="K36" s="99"/>
      <c r="L36" s="99"/>
      <c r="M36" s="34">
        <f>IF(SUM(M11:M35)&gt;0,SUM(M11:M35),"")</f>
      </c>
      <c r="N36" s="35" t="s">
        <v>47</v>
      </c>
      <c r="O36" s="3"/>
    </row>
    <row r="37" spans="1:15" ht="18" customHeight="1" thickBot="1">
      <c r="A37" s="3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3"/>
    </row>
    <row r="38" spans="1:15" ht="18" customHeight="1" thickBot="1">
      <c r="A38" s="3"/>
      <c r="B38" s="71" t="s">
        <v>61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3"/>
    </row>
    <row r="39" spans="1:15" ht="18" customHeight="1" thickBot="1" thickTop="1">
      <c r="A39" s="3"/>
      <c r="B39" s="90" t="s">
        <v>62</v>
      </c>
      <c r="C39" s="91"/>
      <c r="D39" s="92"/>
      <c r="E39" s="93" t="s">
        <v>63</v>
      </c>
      <c r="F39" s="94"/>
      <c r="G39" s="94"/>
      <c r="H39" s="94"/>
      <c r="I39" s="94"/>
      <c r="J39" s="95"/>
      <c r="K39" s="114"/>
      <c r="L39" s="115"/>
      <c r="M39" s="115"/>
      <c r="N39" s="116"/>
      <c r="O39" s="3"/>
    </row>
    <row r="40" spans="1:15" ht="18" customHeight="1" thickBot="1" thickTop="1">
      <c r="A40" s="3"/>
      <c r="B40" s="120" t="s">
        <v>64</v>
      </c>
      <c r="C40" s="121"/>
      <c r="D40" s="59"/>
      <c r="E40" s="108" t="s">
        <v>57</v>
      </c>
      <c r="F40" s="109"/>
      <c r="G40" s="110"/>
      <c r="H40" s="206" t="s">
        <v>56</v>
      </c>
      <c r="I40" s="207"/>
      <c r="J40" s="208"/>
      <c r="K40" s="117"/>
      <c r="L40" s="118"/>
      <c r="M40" s="118"/>
      <c r="N40" s="119"/>
      <c r="O40" s="3"/>
    </row>
    <row r="41" spans="1:15" ht="18" customHeight="1" thickBot="1" thickTop="1">
      <c r="A41" s="3"/>
      <c r="B41" s="86" t="s">
        <v>69</v>
      </c>
      <c r="C41" s="87"/>
      <c r="D41" s="59"/>
      <c r="E41" s="108"/>
      <c r="F41" s="109"/>
      <c r="G41" s="110"/>
      <c r="H41" s="101" t="s">
        <v>54</v>
      </c>
      <c r="I41" s="101"/>
      <c r="J41" s="101"/>
      <c r="K41" s="101"/>
      <c r="L41" s="101"/>
      <c r="M41" s="101"/>
      <c r="N41" s="102"/>
      <c r="O41" s="3"/>
    </row>
    <row r="42" spans="1:15" ht="18" customHeight="1" thickBot="1" thickTop="1">
      <c r="A42" s="3"/>
      <c r="B42" s="88" t="s">
        <v>58</v>
      </c>
      <c r="C42" s="89"/>
      <c r="D42" s="61"/>
      <c r="E42" s="111"/>
      <c r="F42" s="112"/>
      <c r="G42" s="113"/>
      <c r="H42" s="62" t="s">
        <v>55</v>
      </c>
      <c r="I42" s="103"/>
      <c r="J42" s="104"/>
      <c r="K42" s="105"/>
      <c r="L42" s="106" t="s">
        <v>51</v>
      </c>
      <c r="M42" s="107"/>
      <c r="N42" s="60"/>
      <c r="O42" s="3"/>
    </row>
    <row r="43" spans="1:15" ht="18" customHeight="1" thickBot="1" thickTop="1">
      <c r="A43" s="3"/>
      <c r="B43" s="80" t="s">
        <v>68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3"/>
    </row>
    <row r="44" spans="1:15" ht="18" customHeight="1" thickBot="1">
      <c r="A44" s="3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3"/>
    </row>
    <row r="45" spans="1:15" ht="18" customHeight="1" thickBot="1">
      <c r="A45" s="3"/>
      <c r="B45" s="83" t="s">
        <v>52</v>
      </c>
      <c r="C45" s="68" t="s">
        <v>53</v>
      </c>
      <c r="D45" s="69"/>
      <c r="E45" s="69"/>
      <c r="F45" s="69"/>
      <c r="G45" s="69"/>
      <c r="H45" s="69">
        <f>IF(N42="未","ポンプ・バルブの発注前に再協議する。","")</f>
      </c>
      <c r="I45" s="69"/>
      <c r="J45" s="69"/>
      <c r="K45" s="69"/>
      <c r="L45" s="69"/>
      <c r="M45" s="69"/>
      <c r="N45" s="70"/>
      <c r="O45" s="3"/>
    </row>
    <row r="46" spans="1:15" ht="18" customHeight="1" thickTop="1">
      <c r="A46" s="3"/>
      <c r="B46" s="84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3"/>
    </row>
    <row r="47" spans="1:15" ht="18" customHeight="1" thickBot="1">
      <c r="A47" s="3"/>
      <c r="B47" s="85"/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9"/>
      <c r="O47" s="3"/>
    </row>
    <row r="56" ht="14.25"/>
  </sheetData>
  <sheetProtection/>
  <mergeCells count="118">
    <mergeCell ref="H40:J40"/>
    <mergeCell ref="B1:N1"/>
    <mergeCell ref="B5:C5"/>
    <mergeCell ref="D5:F5"/>
    <mergeCell ref="I5:L6"/>
    <mergeCell ref="M5:M6"/>
    <mergeCell ref="N5:N6"/>
    <mergeCell ref="B6:C6"/>
    <mergeCell ref="D6:F6"/>
    <mergeCell ref="B8:C8"/>
    <mergeCell ref="D8:F8"/>
    <mergeCell ref="G8:H8"/>
    <mergeCell ref="K8:L8"/>
    <mergeCell ref="B10:C10"/>
    <mergeCell ref="D10:F10"/>
    <mergeCell ref="G10:I10"/>
    <mergeCell ref="J10:L10"/>
    <mergeCell ref="M10:N10"/>
    <mergeCell ref="B11:C11"/>
    <mergeCell ref="G11:H11"/>
    <mergeCell ref="J11:K11"/>
    <mergeCell ref="B12:C12"/>
    <mergeCell ref="G12:H12"/>
    <mergeCell ref="J12:K12"/>
    <mergeCell ref="D11:F12"/>
    <mergeCell ref="B13:C13"/>
    <mergeCell ref="G13:H13"/>
    <mergeCell ref="J13:K13"/>
    <mergeCell ref="B14:C14"/>
    <mergeCell ref="G14:H14"/>
    <mergeCell ref="J14:K14"/>
    <mergeCell ref="D13:F14"/>
    <mergeCell ref="B15:C15"/>
    <mergeCell ref="G15:H15"/>
    <mergeCell ref="J15:K15"/>
    <mergeCell ref="B16:C24"/>
    <mergeCell ref="D16:F16"/>
    <mergeCell ref="G16:H16"/>
    <mergeCell ref="J16:K16"/>
    <mergeCell ref="D17:F17"/>
    <mergeCell ref="G17:H17"/>
    <mergeCell ref="J17:K17"/>
    <mergeCell ref="D18:F18"/>
    <mergeCell ref="G18:H18"/>
    <mergeCell ref="J18:K18"/>
    <mergeCell ref="D19:F19"/>
    <mergeCell ref="G19:H19"/>
    <mergeCell ref="J19:K19"/>
    <mergeCell ref="D20:F20"/>
    <mergeCell ref="G20:H20"/>
    <mergeCell ref="J20:K20"/>
    <mergeCell ref="D21:F21"/>
    <mergeCell ref="G21:H21"/>
    <mergeCell ref="J21:K21"/>
    <mergeCell ref="D22:F22"/>
    <mergeCell ref="G22:H22"/>
    <mergeCell ref="J22:K22"/>
    <mergeCell ref="D23:F23"/>
    <mergeCell ref="G23:H23"/>
    <mergeCell ref="J23:K23"/>
    <mergeCell ref="D24:F24"/>
    <mergeCell ref="G24:H24"/>
    <mergeCell ref="J24:K24"/>
    <mergeCell ref="J25:K25"/>
    <mergeCell ref="D26:F26"/>
    <mergeCell ref="G26:H26"/>
    <mergeCell ref="J26:K26"/>
    <mergeCell ref="D27:F27"/>
    <mergeCell ref="G27:H27"/>
    <mergeCell ref="J27:K27"/>
    <mergeCell ref="D28:F28"/>
    <mergeCell ref="G28:H28"/>
    <mergeCell ref="J28:K28"/>
    <mergeCell ref="D32:F32"/>
    <mergeCell ref="G32:H32"/>
    <mergeCell ref="J32:K32"/>
    <mergeCell ref="D29:F29"/>
    <mergeCell ref="G29:H29"/>
    <mergeCell ref="J29:K29"/>
    <mergeCell ref="D30:F30"/>
    <mergeCell ref="G30:H30"/>
    <mergeCell ref="J30:K30"/>
    <mergeCell ref="B33:C33"/>
    <mergeCell ref="D33:F33"/>
    <mergeCell ref="G33:H33"/>
    <mergeCell ref="J33:K33"/>
    <mergeCell ref="B25:C32"/>
    <mergeCell ref="D25:F25"/>
    <mergeCell ref="G25:H25"/>
    <mergeCell ref="D31:F31"/>
    <mergeCell ref="G31:H31"/>
    <mergeCell ref="J31:K31"/>
    <mergeCell ref="B34:C34"/>
    <mergeCell ref="D34:J34"/>
    <mergeCell ref="K34:L34"/>
    <mergeCell ref="B35:C35"/>
    <mergeCell ref="D35:J35"/>
    <mergeCell ref="K35:L35"/>
    <mergeCell ref="B36:C36"/>
    <mergeCell ref="D36:L36"/>
    <mergeCell ref="B37:N37"/>
    <mergeCell ref="H41:N41"/>
    <mergeCell ref="I42:K42"/>
    <mergeCell ref="L42:M42"/>
    <mergeCell ref="E40:G42"/>
    <mergeCell ref="K39:N39"/>
    <mergeCell ref="K40:N40"/>
    <mergeCell ref="B40:C40"/>
    <mergeCell ref="C45:G45"/>
    <mergeCell ref="H45:N45"/>
    <mergeCell ref="B38:N38"/>
    <mergeCell ref="C46:N47"/>
    <mergeCell ref="B43:N43"/>
    <mergeCell ref="B45:B47"/>
    <mergeCell ref="B41:C41"/>
    <mergeCell ref="B42:C42"/>
    <mergeCell ref="B39:D39"/>
    <mergeCell ref="E39:J39"/>
  </mergeCells>
  <dataValidations count="6">
    <dataValidation type="list" allowBlank="1" showInputMessage="1" showErrorMessage="1" sqref="K39:N39">
      <formula1>"オリフィス,ポンプ"</formula1>
    </dataValidation>
    <dataValidation type="list" allowBlank="1" showInputMessage="1" sqref="N42">
      <formula1>"済,未"</formula1>
    </dataValidation>
    <dataValidation type="list" allowBlank="1" showInputMessage="1" sqref="I42:J42">
      <formula1>"バタフライ,グローブ,未定,　,"</formula1>
    </dataValidation>
    <dataValidation type="list" allowBlank="1" showInputMessage="1" sqref="K40:N40">
      <formula1>"2台交互(並列無),2台交互(並列有),未定,　,"</formula1>
    </dataValidation>
    <dataValidation type="list" allowBlank="1" showErrorMessage="1" promptTitle="「公共施設」、「民間施設」どちらか選んでください。" prompt="&#10;「民間施設」を選ぶと、500㎡以上は0.06㎥/㎡、500㎡未満は0.03㎥/㎡が自動入力されます。&#10;&#10;「公共施設」は、面積に関わらず、0.06㎥/㎡です。" sqref="D8:D9">
      <formula1>"（公共施設）,（民間施設）"</formula1>
    </dataValidation>
    <dataValidation type="list" allowBlank="1" showInputMessage="1" showErrorMessage="1" sqref="D40:D42">
      <formula1>"有,無"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01410237</dc:creator>
  <cp:keywords/>
  <dc:description/>
  <cp:lastModifiedBy>高橋 裕明</cp:lastModifiedBy>
  <cp:lastPrinted>2013-12-19T02:41:51Z</cp:lastPrinted>
  <dcterms:created xsi:type="dcterms:W3CDTF">2009-07-14T04:47:27Z</dcterms:created>
  <dcterms:modified xsi:type="dcterms:W3CDTF">2014-03-26T00:22:50Z</dcterms:modified>
  <cp:category/>
  <cp:version/>
  <cp:contentType/>
  <cp:contentStatus/>
</cp:coreProperties>
</file>