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worksheets/sheet16.xml" ContentType="application/vnd.openxmlformats-officedocument.spreadsheetml.worksheet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11.xml" ContentType="application/vnd.openxmlformats-officedocument.drawing+xml"/>
  <Override PartName="/xl/worksheets/sheet19.xml" ContentType="application/vnd.openxmlformats-officedocument.spreadsheetml.worksheet+xml"/>
  <Override PartName="/xl/drawings/drawing12.xml" ContentType="application/vnd.openxmlformats-officedocument.drawing+xml"/>
  <Override PartName="/xl/worksheets/sheet20.xml" ContentType="application/vnd.openxmlformats-officedocument.spreadsheetml.worksheet+xml"/>
  <Override PartName="/xl/drawings/drawing13.xml" ContentType="application/vnd.openxmlformats-officedocument.drawing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14.xml" ContentType="application/vnd.openxmlformats-officedocument.drawing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drawings/drawing15.xml" ContentType="application/vnd.openxmlformats-officedocument.drawing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drawings/drawing16.xml" ContentType="application/vnd.openxmlformats-officedocument.drawing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drawings/drawing17.xml" ContentType="application/vnd.openxmlformats-officedocument.drawing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drawings/drawing18.xml" ContentType="application/vnd.openxmlformats-officedocument.drawing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drawings/drawing19.xml" ContentType="application/vnd.openxmlformats-officedocument.drawing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drawings/drawing20.xml" ContentType="application/vnd.openxmlformats-officedocument.drawing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5" yWindow="75" windowWidth="15480" windowHeight="11640" tabRatio="848" activeTab="0"/>
  </bookViews>
  <sheets>
    <sheet name="表紙" sheetId="1" r:id="rId1"/>
    <sheet name="P205" sheetId="2" r:id="rId2"/>
    <sheet name="P206" sheetId="3" r:id="rId3"/>
    <sheet name="P207" sheetId="4" r:id="rId4"/>
    <sheet name="P208" sheetId="5" r:id="rId5"/>
    <sheet name="P209" sheetId="6" r:id="rId6"/>
    <sheet name="P210" sheetId="7" r:id="rId7"/>
    <sheet name="P211" sheetId="8" r:id="rId8"/>
    <sheet name="P212" sheetId="9" r:id="rId9"/>
    <sheet name="P213" sheetId="10" r:id="rId10"/>
    <sheet name="P214" sheetId="11" r:id="rId11"/>
    <sheet name="P215" sheetId="12" r:id="rId12"/>
    <sheet name="P216" sheetId="13" r:id="rId13"/>
    <sheet name="P217" sheetId="14" r:id="rId14"/>
    <sheet name="P218" sheetId="15" r:id="rId15"/>
    <sheet name="P219" sheetId="16" r:id="rId16"/>
    <sheet name="P220" sheetId="17" r:id="rId17"/>
    <sheet name="P221" sheetId="18" r:id="rId18"/>
    <sheet name="P222" sheetId="19" r:id="rId19"/>
    <sheet name="P223" sheetId="20" r:id="rId20"/>
    <sheet name="P224" sheetId="21" r:id="rId21"/>
    <sheet name="P225" sheetId="22" r:id="rId22"/>
    <sheet name="P226" sheetId="23" r:id="rId23"/>
    <sheet name="P227" sheetId="24" r:id="rId24"/>
    <sheet name="P228" sheetId="25" r:id="rId25"/>
    <sheet name="P229" sheetId="26" r:id="rId26"/>
    <sheet name="P230" sheetId="27" r:id="rId27"/>
    <sheet name="P231" sheetId="28" r:id="rId28"/>
    <sheet name="P232" sheetId="29" r:id="rId29"/>
    <sheet name="P233" sheetId="30" r:id="rId30"/>
    <sheet name="P234" sheetId="31" r:id="rId31"/>
    <sheet name="P235" sheetId="32" r:id="rId32"/>
    <sheet name="P236" sheetId="33" r:id="rId33"/>
    <sheet name="P237 " sheetId="34" r:id="rId34"/>
    <sheet name="P238" sheetId="35" r:id="rId35"/>
  </sheets>
  <externalReferences>
    <externalReference r:id="rId38"/>
  </externalReferences>
  <definedNames>
    <definedName name="OLE_LINK1" localSheetId="1">'P205'!#REF!</definedName>
    <definedName name="OLE_LINK1" localSheetId="3">'P207'!#REF!</definedName>
    <definedName name="OLE_LINK1" localSheetId="5">'P209'!#REF!</definedName>
    <definedName name="OLE_LINK1" localSheetId="7">'P211'!#REF!</definedName>
    <definedName name="OLE_LINK1" localSheetId="11">'P215'!#REF!</definedName>
    <definedName name="OLE_LINK1" localSheetId="13">'P217'!#REF!</definedName>
    <definedName name="OLE_LINK1" localSheetId="17">'P221'!#REF!</definedName>
    <definedName name="OLE_LINK1" localSheetId="19">'P223'!#REF!</definedName>
    <definedName name="OLE_LINK1" localSheetId="21">'P225'!#REF!</definedName>
    <definedName name="OLE_LINK1" localSheetId="23">'P227'!#REF!</definedName>
    <definedName name="OLE_LINK1" localSheetId="25">'P229'!#REF!</definedName>
    <definedName name="OLE_LINK1" localSheetId="27">'P231'!#REF!</definedName>
    <definedName name="OLE_LINK1" localSheetId="29">'P233'!#REF!</definedName>
    <definedName name="OLE_LINK1" localSheetId="31">'P235'!#REF!</definedName>
    <definedName name="_xlnm.Print_Area" localSheetId="7">'P211'!$A$1:$L$33</definedName>
    <definedName name="_xlnm.Print_Area" localSheetId="15">'P219'!$A$1:$AZ$52</definedName>
    <definedName name="_xlnm.Print_Area" localSheetId="17">'P221'!$A$1:$BI$56</definedName>
    <definedName name="_xlnm.Print_Area" localSheetId="19">'P223'!$A$1:$P$32</definedName>
    <definedName name="_xlnm.Print_Area" localSheetId="23">'P227'!$A$1:$AW$51</definedName>
    <definedName name="_xlnm.Print_Area" localSheetId="25">'P229'!$A$1:$BJ$52</definedName>
    <definedName name="_xlnm.Print_Area" localSheetId="27">'P231'!$A$1:$BH$49</definedName>
  </definedNames>
  <calcPr fullCalcOnLoad="1"/>
</workbook>
</file>

<file path=xl/sharedStrings.xml><?xml version="1.0" encoding="utf-8"?>
<sst xmlns="http://schemas.openxmlformats.org/spreadsheetml/2006/main" count="2396" uniqueCount="884">
  <si>
    <t>平成18年度</t>
  </si>
  <si>
    <t xml:space="preserve"> 21年1</t>
  </si>
  <si>
    <t>平成20年４月</t>
  </si>
  <si>
    <t>平成21年1月</t>
  </si>
  <si>
    <t>平成20年度</t>
  </si>
  <si>
    <r>
      <t>(</t>
    </r>
    <r>
      <rPr>
        <sz val="8.5"/>
        <rFont val="Osaka"/>
        <family val="3"/>
      </rPr>
      <t>−</t>
    </r>
    <r>
      <rPr>
        <sz val="8.5"/>
        <rFont val="Arial"/>
        <family val="2"/>
      </rPr>
      <t>)</t>
    </r>
  </si>
  <si>
    <t>－</t>
  </si>
  <si>
    <t>平　成　18　年　度</t>
  </si>
  <si>
    <r>
      <t>事故にあった
おこした</t>
    </r>
    <r>
      <rPr>
        <sz val="8.5"/>
        <color indexed="9"/>
        <rFont val="ＭＳ 明朝"/>
        <family val="1"/>
      </rPr>
      <t>・・</t>
    </r>
  </si>
  <si>
    <t>賠　償　金</t>
  </si>
  <si>
    <t>そ　の　他</t>
  </si>
  <si>
    <t>総　数</t>
  </si>
  <si>
    <t>地　境</t>
  </si>
  <si>
    <t>登　記</t>
  </si>
  <si>
    <t>区　　　　　　　　分</t>
  </si>
  <si>
    <t>団体利用人員数</t>
  </si>
  <si>
    <t>洋　　　室</t>
  </si>
  <si>
    <t>第１</t>
  </si>
  <si>
    <t>－</t>
  </si>
  <si>
    <t>１階</t>
  </si>
  <si>
    <t>第２</t>
  </si>
  <si>
    <t>第３</t>
  </si>
  <si>
    <t>区民会議室</t>
  </si>
  <si>
    <t>和　　　室</t>
  </si>
  <si>
    <t>創作室</t>
  </si>
  <si>
    <t>体　育　館</t>
  </si>
  <si>
    <t>年度及び月次</t>
  </si>
  <si>
    <t>総     数</t>
  </si>
  <si>
    <t>研修室Ａ</t>
  </si>
  <si>
    <t>研修室Ｂ</t>
  </si>
  <si>
    <t>　　　　4月</t>
  </si>
  <si>
    <t>資料：区民部経済課産業振興係</t>
  </si>
  <si>
    <t>商品分類別</t>
  </si>
  <si>
    <t>総　数</t>
  </si>
  <si>
    <t>商品一般</t>
  </si>
  <si>
    <t>食料品</t>
  </si>
  <si>
    <t>住居品</t>
  </si>
  <si>
    <t>光熱水品</t>
  </si>
  <si>
    <t>被服品</t>
  </si>
  <si>
    <t>他の商品</t>
  </si>
  <si>
    <t>（つづき）</t>
  </si>
  <si>
    <t>役務一般</t>
  </si>
  <si>
    <t>件　数</t>
  </si>
  <si>
    <t>人　員</t>
  </si>
  <si>
    <t>体　　育　　館</t>
  </si>
  <si>
    <t>囲碁・将棋コーナー</t>
  </si>
  <si>
    <t xml:space="preserve"> 資料：区民部経済課勤労福祉会館</t>
  </si>
  <si>
    <r>
      <t>　　　　5</t>
    </r>
    <r>
      <rPr>
        <sz val="8.5"/>
        <color indexed="9"/>
        <rFont val="ＭＳ 明朝"/>
        <family val="1"/>
      </rPr>
      <t>月</t>
    </r>
  </si>
  <si>
    <r>
      <t>　　　　6</t>
    </r>
    <r>
      <rPr>
        <sz val="8.5"/>
        <color indexed="9"/>
        <rFont val="ＭＳ 明朝"/>
        <family val="1"/>
      </rPr>
      <t>月</t>
    </r>
  </si>
  <si>
    <r>
      <t>　　　　7</t>
    </r>
    <r>
      <rPr>
        <sz val="8.5"/>
        <color indexed="9"/>
        <rFont val="ＭＳ 明朝"/>
        <family val="1"/>
      </rPr>
      <t>月</t>
    </r>
  </si>
  <si>
    <r>
      <t>　　　　8</t>
    </r>
    <r>
      <rPr>
        <sz val="8.5"/>
        <color indexed="9"/>
        <rFont val="ＭＳ 明朝"/>
        <family val="1"/>
      </rPr>
      <t>月</t>
    </r>
  </si>
  <si>
    <r>
      <t>　　　　9</t>
    </r>
    <r>
      <rPr>
        <sz val="8.5"/>
        <color indexed="9"/>
        <rFont val="ＭＳ 明朝"/>
        <family val="1"/>
      </rPr>
      <t>月</t>
    </r>
  </si>
  <si>
    <r>
      <t>　　　 10</t>
    </r>
    <r>
      <rPr>
        <sz val="8.5"/>
        <color indexed="9"/>
        <rFont val="ＭＳ 明朝"/>
        <family val="1"/>
      </rPr>
      <t>月</t>
    </r>
  </si>
  <si>
    <r>
      <t>　　　 11</t>
    </r>
    <r>
      <rPr>
        <sz val="8.5"/>
        <color indexed="9"/>
        <rFont val="ＭＳ 明朝"/>
        <family val="1"/>
      </rPr>
      <t>月</t>
    </r>
  </si>
  <si>
    <r>
      <t>　　　 12</t>
    </r>
    <r>
      <rPr>
        <sz val="8.5"/>
        <color indexed="9"/>
        <rFont val="ＭＳ 明朝"/>
        <family val="1"/>
      </rPr>
      <t>月</t>
    </r>
  </si>
  <si>
    <r>
      <t>　　　　2</t>
    </r>
    <r>
      <rPr>
        <sz val="8.5"/>
        <color indexed="9"/>
        <rFont val="ＭＳ 明朝"/>
        <family val="1"/>
      </rPr>
      <t>月　</t>
    </r>
  </si>
  <si>
    <r>
      <t>　　　　3</t>
    </r>
    <r>
      <rPr>
        <sz val="8.5"/>
        <color indexed="9"/>
        <rFont val="ＭＳ 明朝"/>
        <family val="1"/>
      </rPr>
      <t>月　</t>
    </r>
  </si>
  <si>
    <t>　 21年1</t>
  </si>
  <si>
    <t>４階（シルバーセンター）</t>
  </si>
  <si>
    <t>会議室Ａ</t>
  </si>
  <si>
    <t>会議室Ｂ</t>
  </si>
  <si>
    <t>会議室Ｃ</t>
  </si>
  <si>
    <t>和　室</t>
  </si>
  <si>
    <t>ホール</t>
  </si>
  <si>
    <t>件数</t>
  </si>
  <si>
    <t>人員</t>
  </si>
  <si>
    <t>５階（中小企業振興センター）</t>
  </si>
  <si>
    <t>地下２階（消費生活センター）</t>
  </si>
  <si>
    <t>創作工房室</t>
  </si>
  <si>
    <t>件　数</t>
  </si>
  <si>
    <t>人　員</t>
  </si>
  <si>
    <t>　　　4月</t>
  </si>
  <si>
    <t>展示コーナー</t>
  </si>
  <si>
    <t>件　　　数</t>
  </si>
  <si>
    <t>年 度 及 び 月 次</t>
  </si>
  <si>
    <t>総       数</t>
  </si>
  <si>
    <t>バスケット
ボ　ー　ル</t>
  </si>
  <si>
    <t>大塚会館</t>
  </si>
  <si>
    <t>音羽会館</t>
  </si>
  <si>
    <t>湯島会館</t>
  </si>
  <si>
    <t>向丘会館</t>
  </si>
  <si>
    <t>汐見会館</t>
  </si>
  <si>
    <t>礫川第二会館</t>
  </si>
  <si>
    <t>白山南会館</t>
  </si>
  <si>
    <t>白山会館</t>
  </si>
  <si>
    <t>千石会館</t>
  </si>
  <si>
    <t>西原会館</t>
  </si>
  <si>
    <t>駕籠町会館</t>
  </si>
  <si>
    <t>小日向会館</t>
  </si>
  <si>
    <t>かるた記念大塚会館</t>
  </si>
  <si>
    <t>大塚第二会館</t>
  </si>
  <si>
    <t>水道会館</t>
  </si>
  <si>
    <t>目白台会館</t>
  </si>
  <si>
    <t>本郷会館</t>
  </si>
  <si>
    <t>湯島第二会館</t>
  </si>
  <si>
    <t>白山東会館</t>
  </si>
  <si>
    <t>森川会館</t>
  </si>
  <si>
    <t>向丘第二会館</t>
  </si>
  <si>
    <t>根津第三会館</t>
  </si>
  <si>
    <t>千駄木会館</t>
  </si>
  <si>
    <t>本駒込南会館</t>
  </si>
  <si>
    <t>本駒込北会館</t>
  </si>
  <si>
    <t>大塚公園集会所</t>
  </si>
  <si>
    <t>新江戸川公園集会所</t>
  </si>
  <si>
    <t xml:space="preserve">  資料：区民部区民課、土木部みどり公園課</t>
  </si>
  <si>
    <t>部　　屋</t>
  </si>
  <si>
    <t>利　用　数</t>
  </si>
  <si>
    <t>利　用　率</t>
  </si>
  <si>
    <t>利　用　室　数</t>
  </si>
  <si>
    <t>日</t>
  </si>
  <si>
    <t>人</t>
  </si>
  <si>
    <t>％</t>
  </si>
  <si>
    <t>室</t>
  </si>
  <si>
    <t>　　 　 4月</t>
  </si>
  <si>
    <r>
      <t>　　　2</t>
    </r>
    <r>
      <rPr>
        <sz val="8.5"/>
        <color indexed="9"/>
        <rFont val="ＭＳ 明朝"/>
        <family val="1"/>
      </rPr>
      <t>月　</t>
    </r>
  </si>
  <si>
    <r>
      <t>　　　3</t>
    </r>
    <r>
      <rPr>
        <sz val="8.5"/>
        <color indexed="9"/>
        <rFont val="ＭＳ 明朝"/>
        <family val="1"/>
      </rPr>
      <t>月　</t>
    </r>
  </si>
  <si>
    <t xml:space="preserve"> 資料：区民部区民課</t>
  </si>
  <si>
    <t>総           数</t>
  </si>
  <si>
    <t>ホ 　ー　 ル</t>
  </si>
  <si>
    <r>
      <t>　　　5</t>
    </r>
    <r>
      <rPr>
        <sz val="8.5"/>
        <color indexed="9"/>
        <rFont val="ＭＳ 明朝"/>
        <family val="1"/>
      </rPr>
      <t>月</t>
    </r>
  </si>
  <si>
    <r>
      <t>　　　6</t>
    </r>
    <r>
      <rPr>
        <sz val="8.5"/>
        <color indexed="9"/>
        <rFont val="ＭＳ 明朝"/>
        <family val="1"/>
      </rPr>
      <t>月</t>
    </r>
  </si>
  <si>
    <r>
      <t>　　　7</t>
    </r>
    <r>
      <rPr>
        <sz val="8.5"/>
        <color indexed="9"/>
        <rFont val="ＭＳ 明朝"/>
        <family val="1"/>
      </rPr>
      <t>月</t>
    </r>
  </si>
  <si>
    <r>
      <t>　　　8</t>
    </r>
    <r>
      <rPr>
        <sz val="8.5"/>
        <color indexed="9"/>
        <rFont val="ＭＳ 明朝"/>
        <family val="1"/>
      </rPr>
      <t>月</t>
    </r>
  </si>
  <si>
    <r>
      <t>　　　9</t>
    </r>
    <r>
      <rPr>
        <sz val="8.5"/>
        <color indexed="9"/>
        <rFont val="ＭＳ 明朝"/>
        <family val="1"/>
      </rPr>
      <t>月</t>
    </r>
  </si>
  <si>
    <r>
      <t>　　 10</t>
    </r>
    <r>
      <rPr>
        <sz val="8.5"/>
        <color indexed="9"/>
        <rFont val="ＭＳ 明朝"/>
        <family val="1"/>
      </rPr>
      <t>月</t>
    </r>
  </si>
  <si>
    <r>
      <t>　　 11</t>
    </r>
    <r>
      <rPr>
        <sz val="8.5"/>
        <color indexed="9"/>
        <rFont val="ＭＳ 明朝"/>
        <family val="1"/>
      </rPr>
      <t>月</t>
    </r>
  </si>
  <si>
    <r>
      <t>　　 12</t>
    </r>
    <r>
      <rPr>
        <sz val="8.5"/>
        <color indexed="9"/>
        <rFont val="ＭＳ 明朝"/>
        <family val="1"/>
      </rPr>
      <t>月</t>
    </r>
  </si>
  <si>
    <t>年　　度</t>
  </si>
  <si>
    <t>総　　数</t>
  </si>
  <si>
    <t>譲渡所得</t>
  </si>
  <si>
    <t>その他</t>
  </si>
  <si>
    <t>慰謝料額</t>
  </si>
  <si>
    <t>自賠責保険</t>
  </si>
  <si>
    <t>調停・訴訟等</t>
  </si>
  <si>
    <t>売買契約</t>
  </si>
  <si>
    <t>贈与･相続</t>
  </si>
  <si>
    <t>借地の更新</t>
  </si>
  <si>
    <t>地代･家賃</t>
  </si>
  <si>
    <t>明渡し</t>
  </si>
  <si>
    <t>賃貸借関係</t>
  </si>
  <si>
    <t>贈 与 税</t>
  </si>
  <si>
    <t>相 続 税</t>
  </si>
  <si>
    <t>所 得 税</t>
  </si>
  <si>
    <t>不 動 産</t>
  </si>
  <si>
    <t>総　　　　　　　数</t>
  </si>
  <si>
    <t>固　　定</t>
  </si>
  <si>
    <t>そ の 他</t>
  </si>
  <si>
    <t>資 産 税</t>
  </si>
  <si>
    <t xml:space="preserve"> 資料：企画政策部広報課</t>
  </si>
  <si>
    <t>総 数</t>
  </si>
  <si>
    <t>土 地
家 屋</t>
  </si>
  <si>
    <t>金 銭</t>
  </si>
  <si>
    <t>商 事</t>
  </si>
  <si>
    <t>人 権</t>
  </si>
  <si>
    <t>戸 籍</t>
  </si>
  <si>
    <t>相 続</t>
  </si>
  <si>
    <t>結 婚
離 婚</t>
  </si>
  <si>
    <t>登 記</t>
  </si>
  <si>
    <t>労 働</t>
  </si>
  <si>
    <t>親 子
養 子
扶 養</t>
  </si>
  <si>
    <t>交 通
事 故</t>
  </si>
  <si>
    <t>総　　　　数</t>
  </si>
  <si>
    <t>研修室和室２</t>
  </si>
  <si>
    <t>実習室</t>
  </si>
  <si>
    <t>会議室</t>
  </si>
  <si>
    <t>保育室</t>
  </si>
  <si>
    <t>和室</t>
  </si>
  <si>
    <t>開　館　日　数</t>
  </si>
  <si>
    <t>総　　　数</t>
  </si>
  <si>
    <t>男</t>
  </si>
  <si>
    <t>女</t>
  </si>
  <si>
    <t>（１）老人福祉センター</t>
  </si>
  <si>
    <t>開館日数</t>
  </si>
  <si>
    <t>部　　屋　　別　　利　　用　　者　　数</t>
  </si>
  <si>
    <t>浴　室</t>
  </si>
  <si>
    <t>娯 楽 室</t>
  </si>
  <si>
    <t>多 用 室</t>
  </si>
  <si>
    <t>教 養 室</t>
  </si>
  <si>
    <t>訓 練 室</t>
  </si>
  <si>
    <t>視聴覚室</t>
  </si>
  <si>
    <t>会 議 室</t>
  </si>
  <si>
    <t xml:space="preserve"> 資料：福祉部福祉センター</t>
  </si>
  <si>
    <t>登 録 団 体</t>
  </si>
  <si>
    <t>一　　　　般</t>
  </si>
  <si>
    <t xml:space="preserve"> 注）一般には行政使用含む。</t>
  </si>
  <si>
    <t xml:space="preserve"> 注）平日の昼間の利用に限る。</t>
  </si>
  <si>
    <t>（２）老人福祉センター 湯島分館</t>
  </si>
  <si>
    <t>和室Ａ</t>
  </si>
  <si>
    <t>和室Ｂ</t>
  </si>
  <si>
    <t>和室Ｃ</t>
  </si>
  <si>
    <t>談話ホール</t>
  </si>
  <si>
    <t>料理教室</t>
  </si>
  <si>
    <t>シルバーホール</t>
  </si>
  <si>
    <t>区　　分</t>
  </si>
  <si>
    <t>60歳未満</t>
  </si>
  <si>
    <t>60～69歳</t>
  </si>
  <si>
    <t>70～79歳</t>
  </si>
  <si>
    <t>80歳以上</t>
  </si>
  <si>
    <t>計</t>
  </si>
  <si>
    <t>白山寿会館</t>
  </si>
  <si>
    <t>礫川寿会館</t>
  </si>
  <si>
    <t>西原寿会館</t>
  </si>
  <si>
    <t>向丘寿会館</t>
  </si>
  <si>
    <t>根津寿会館</t>
  </si>
  <si>
    <t>白山南寿会館</t>
  </si>
  <si>
    <t>大塚寿会館</t>
  </si>
  <si>
    <t>本駒込南寿会館</t>
  </si>
  <si>
    <t>本郷寿会館</t>
  </si>
  <si>
    <t>水道寿会館</t>
  </si>
  <si>
    <t>本駒込北寿会館</t>
  </si>
  <si>
    <t>千石寿会館</t>
  </si>
  <si>
    <t>小日向寿会館</t>
  </si>
  <si>
    <t>湯島寿会館</t>
  </si>
  <si>
    <t>千駄木寿会館</t>
  </si>
  <si>
    <t>森川寿会館</t>
  </si>
  <si>
    <t>目白台寿会館</t>
  </si>
  <si>
    <t>区　分</t>
  </si>
  <si>
    <t>年 度 末 現 在</t>
  </si>
  <si>
    <t>1　か　月　平　均</t>
  </si>
  <si>
    <t>の 在 籍 人 員</t>
  </si>
  <si>
    <t>入所（新規登録）</t>
  </si>
  <si>
    <t>退所（登録廃止）</t>
  </si>
  <si>
    <t>実働人員</t>
  </si>
  <si>
    <t>支払工賃</t>
  </si>
  <si>
    <t>身体障害</t>
  </si>
  <si>
    <t>知的障害</t>
  </si>
  <si>
    <t>平均工賃</t>
  </si>
  <si>
    <t>円</t>
  </si>
  <si>
    <t>（各年４月１日）</t>
  </si>
  <si>
    <t>年　代　別</t>
  </si>
  <si>
    <t>50　歳　代</t>
  </si>
  <si>
    <t>60　歳　代</t>
  </si>
  <si>
    <t>70　歳　代</t>
  </si>
  <si>
    <t>80　歳　代</t>
  </si>
  <si>
    <t>90　歳　代</t>
  </si>
  <si>
    <t>100　歳　代</t>
  </si>
  <si>
    <t>通所介護</t>
  </si>
  <si>
    <t>認知症型</t>
  </si>
  <si>
    <t>いきがい</t>
  </si>
  <si>
    <t>食事サービス</t>
  </si>
  <si>
    <t>ショートステイ</t>
  </si>
  <si>
    <t>施設入浴</t>
  </si>
  <si>
    <t>デイホーム</t>
  </si>
  <si>
    <t>（会食式）</t>
  </si>
  <si>
    <t>総数</t>
  </si>
  <si>
    <t>３階（障害者会館）</t>
  </si>
  <si>
    <t>ホールＡ</t>
  </si>
  <si>
    <t>ホールＢ</t>
  </si>
  <si>
    <t>和室Ａ</t>
  </si>
  <si>
    <t>和室Ｂ</t>
  </si>
  <si>
    <t>平成15年度</t>
  </si>
  <si>
    <t>区　　　　　分</t>
  </si>
  <si>
    <t>件　　数</t>
  </si>
  <si>
    <t>人　　員</t>
  </si>
  <si>
    <t>礫川交流館</t>
  </si>
  <si>
    <t>汐見交流館</t>
  </si>
  <si>
    <t>大塚北交流館</t>
  </si>
  <si>
    <t>礫川会館</t>
  </si>
  <si>
    <t>大原会館</t>
  </si>
  <si>
    <t xml:space="preserve"> 注）（　）内の数字は外数で心身障害者の利用人員。寿会館は平成17年度末で廃止。</t>
  </si>
  <si>
    <t>一人当りの</t>
  </si>
  <si>
    <t>総数</t>
  </si>
  <si>
    <t>大塚</t>
  </si>
  <si>
    <t>小石川</t>
  </si>
  <si>
    <t>40　歳　代</t>
  </si>
  <si>
    <t>平 成</t>
  </si>
  <si>
    <t>（１）開所日数及び利用者数</t>
  </si>
  <si>
    <t>（２）事 業 別</t>
  </si>
  <si>
    <t>研究･研修</t>
  </si>
  <si>
    <t>科学教室</t>
  </si>
  <si>
    <t>教育相談</t>
  </si>
  <si>
    <t>電話相談</t>
  </si>
  <si>
    <t>会議･視察</t>
  </si>
  <si>
    <t>（３）教育相談来談者数</t>
  </si>
  <si>
    <t>来　　　　談　　　　者</t>
  </si>
  <si>
    <t>総　　　数（延数）</t>
  </si>
  <si>
    <t>新　　　　規</t>
  </si>
  <si>
    <t>継　　　　続</t>
  </si>
  <si>
    <t>終　結　件　数</t>
  </si>
  <si>
    <t>件</t>
  </si>
  <si>
    <t>（４）教育相談内容別（主たる理由）</t>
  </si>
  <si>
    <t>就学前</t>
  </si>
  <si>
    <t>小学生</t>
  </si>
  <si>
    <t>中学生</t>
  </si>
  <si>
    <t>低学年</t>
  </si>
  <si>
    <t>高学年</t>
  </si>
  <si>
    <t>就学・進路</t>
  </si>
  <si>
    <t>情緒と行動</t>
  </si>
  <si>
    <t>（いじめられる･神経症的傾向･無気力）</t>
  </si>
  <si>
    <t>（反抗的･非行･家庭内暴力）</t>
  </si>
  <si>
    <t>不登校･登校しぶり</t>
  </si>
  <si>
    <t>環　　　境</t>
  </si>
  <si>
    <t>家庭･学校の諸問題</t>
  </si>
  <si>
    <t>区　　　　　　　　　　　　分</t>
  </si>
  <si>
    <t>総　　　　　　　　　　　数</t>
  </si>
  <si>
    <t>就  学  ・  就  園</t>
  </si>
  <si>
    <t>進　　　　　　　路</t>
  </si>
  <si>
    <t>非   社   会   的</t>
  </si>
  <si>
    <t>反   社   会   的</t>
  </si>
  <si>
    <t>そ　　 　　　の　 　　　　他</t>
  </si>
  <si>
    <t xml:space="preserve"> 資料：教育推進部教育センター</t>
  </si>
  <si>
    <t>（１）月別貸出数</t>
  </si>
  <si>
    <t>区　　　　分</t>
  </si>
  <si>
    <t>５月</t>
  </si>
  <si>
    <t>６月</t>
  </si>
  <si>
    <t>７月</t>
  </si>
  <si>
    <t>８月</t>
  </si>
  <si>
    <t>一般図書</t>
  </si>
  <si>
    <t>真砂中央図書館</t>
  </si>
  <si>
    <t>小石川図書館</t>
  </si>
  <si>
    <t>本駒込図書館</t>
  </si>
  <si>
    <t>水道端図書館</t>
  </si>
  <si>
    <t>目白台図書館</t>
  </si>
  <si>
    <t>千石図書館</t>
  </si>
  <si>
    <t>湯島図書館</t>
  </si>
  <si>
    <t>根津図書室</t>
  </si>
  <si>
    <t>大塚公園みどりの図書室</t>
  </si>
  <si>
    <t>天神図書室</t>
  </si>
  <si>
    <t>児童図書</t>
  </si>
  <si>
    <t>９月</t>
  </si>
  <si>
    <t>10月</t>
  </si>
  <si>
    <t>11月</t>
  </si>
  <si>
    <t>12月</t>
  </si>
  <si>
    <t>２月</t>
  </si>
  <si>
    <t>３月</t>
  </si>
  <si>
    <t>（２）年度別貸出数</t>
  </si>
  <si>
    <t>館外個人貸出</t>
  </si>
  <si>
    <t>視聴覚</t>
  </si>
  <si>
    <t>（３）図書館別蔵書資料数</t>
  </si>
  <si>
    <t>真砂中央</t>
  </si>
  <si>
    <t>小石川</t>
  </si>
  <si>
    <t>本駒込</t>
  </si>
  <si>
    <t>水道端</t>
  </si>
  <si>
    <t>図 書 館</t>
  </si>
  <si>
    <t>図書館</t>
  </si>
  <si>
    <t>図書一般</t>
  </si>
  <si>
    <t>図書児童</t>
  </si>
  <si>
    <t>図書特殊資料</t>
  </si>
  <si>
    <t>絵本</t>
  </si>
  <si>
    <t>紙芝居</t>
  </si>
  <si>
    <t>ホ    ー    ル</t>
  </si>
  <si>
    <r>
      <t>（１）月別貸出数</t>
    </r>
    <r>
      <rPr>
        <sz val="10"/>
        <rFont val="ＭＳ 明朝"/>
        <family val="1"/>
      </rPr>
      <t>（つづき）</t>
    </r>
  </si>
  <si>
    <t>本郷図書館</t>
  </si>
  <si>
    <t>*</t>
  </si>
  <si>
    <r>
      <t>　　　  5</t>
    </r>
    <r>
      <rPr>
        <sz val="8.5"/>
        <color indexed="9"/>
        <rFont val="ＭＳ 明朝"/>
        <family val="1"/>
      </rPr>
      <t>月</t>
    </r>
  </si>
  <si>
    <t>利用総数</t>
  </si>
  <si>
    <t>研修室Ｃ</t>
  </si>
  <si>
    <t>研修室Ｄ</t>
  </si>
  <si>
    <t>研修室和室１</t>
  </si>
  <si>
    <t>竹早テニスコート</t>
  </si>
  <si>
    <t>柏総合運動場</t>
  </si>
  <si>
    <t>小　石　川　運　動　場</t>
  </si>
  <si>
    <t>一　　　般</t>
  </si>
  <si>
    <t>学　　　校</t>
  </si>
  <si>
    <t>スポーツひろば</t>
  </si>
  <si>
    <t>登録者数</t>
  </si>
  <si>
    <t>八ヶ岳高原学園</t>
  </si>
  <si>
    <t>六　義　公　園　運　動　場</t>
  </si>
  <si>
    <t>年 度 及 び 月 次</t>
  </si>
  <si>
    <t>開 館 日 数</t>
  </si>
  <si>
    <t>高齢者及び</t>
  </si>
  <si>
    <t>小・中学生</t>
  </si>
  <si>
    <t>そ の 他</t>
  </si>
  <si>
    <t>1 日平均</t>
  </si>
  <si>
    <t>事業別利用状況</t>
  </si>
  <si>
    <t>自主トレーニング</t>
  </si>
  <si>
    <t>健康づくり教室</t>
  </si>
  <si>
    <t>医療情報提供事業</t>
  </si>
  <si>
    <t>（医療機関案内）</t>
  </si>
  <si>
    <t>回　数</t>
  </si>
  <si>
    <t>利 用 者 数</t>
  </si>
  <si>
    <t>　</t>
  </si>
  <si>
    <t>短期(増進)コース</t>
  </si>
  <si>
    <t xml:space="preserve"> 　　２.　* 印のついた施設以外は、平成18年４月１日より廃止。</t>
  </si>
  <si>
    <t>　注)１．新江戸川公園集会所は、平成18年４月１日より休止。　</t>
  </si>
  <si>
    <t>催し物別利用状況</t>
  </si>
  <si>
    <t>講演・式典等</t>
  </si>
  <si>
    <t>声楽・歌曲等</t>
  </si>
  <si>
    <t>ポップス・歌謡曲</t>
  </si>
  <si>
    <t>民謡・詩吟等</t>
  </si>
  <si>
    <t>古典芸能・寄席</t>
  </si>
  <si>
    <t>リハーサル等</t>
  </si>
  <si>
    <t>２－Ａ会議室</t>
  </si>
  <si>
    <t>２－Ｂ会議室</t>
  </si>
  <si>
    <t>２－Ｃ会議室</t>
  </si>
  <si>
    <t>２－Ｄ会議室</t>
  </si>
  <si>
    <t>総　　　　　数</t>
  </si>
  <si>
    <t>３－Ａ会議室</t>
  </si>
  <si>
    <t>３－Ｂ会議室</t>
  </si>
  <si>
    <t>３－Ｃ会議室</t>
  </si>
  <si>
    <t>３－Ｄ会議室</t>
  </si>
  <si>
    <t>（３）使用目的別</t>
  </si>
  <si>
    <t>研修会・学習会等</t>
  </si>
  <si>
    <t>講演会等</t>
  </si>
  <si>
    <t>展示会等</t>
  </si>
  <si>
    <t>趣味・教養活動等</t>
  </si>
  <si>
    <t>スポーツ</t>
  </si>
  <si>
    <t>総　　　　　　数</t>
  </si>
  <si>
    <t>器　　楽　　等</t>
  </si>
  <si>
    <t>（宅配式）</t>
  </si>
  <si>
    <t>サービス</t>
  </si>
  <si>
    <t>食</t>
  </si>
  <si>
    <t>回</t>
  </si>
  <si>
    <t>大塚</t>
  </si>
  <si>
    <t>湯島</t>
  </si>
  <si>
    <t>くすのき</t>
  </si>
  <si>
    <t>向丘</t>
  </si>
  <si>
    <t>昭和</t>
  </si>
  <si>
    <t>白山</t>
  </si>
  <si>
    <t>本郷</t>
  </si>
  <si>
    <t>千駄木</t>
  </si>
  <si>
    <r>
      <t>　　　　 12</t>
    </r>
    <r>
      <rPr>
        <sz val="8.5"/>
        <color indexed="9"/>
        <rFont val="ＭＳ 明朝"/>
        <family val="1"/>
      </rPr>
      <t>月</t>
    </r>
  </si>
  <si>
    <r>
      <t>　　　　　2</t>
    </r>
    <r>
      <rPr>
        <sz val="8.5"/>
        <color indexed="9"/>
        <rFont val="ＭＳ 明朝"/>
        <family val="1"/>
      </rPr>
      <t>月　</t>
    </r>
  </si>
  <si>
    <r>
      <t>　　　　　3</t>
    </r>
    <r>
      <rPr>
        <sz val="8.5"/>
        <color indexed="9"/>
        <rFont val="ＭＳ 明朝"/>
        <family val="1"/>
      </rPr>
      <t>月　</t>
    </r>
  </si>
  <si>
    <t>ジ　　ャ　　ズ</t>
  </si>
  <si>
    <t>童　　謡　　等</t>
  </si>
  <si>
    <t>平　　成　　16　　年　　度</t>
  </si>
  <si>
    <t>平　　成　　17　　年　　度</t>
  </si>
  <si>
    <t>計</t>
  </si>
  <si>
    <t>男</t>
  </si>
  <si>
    <t>女</t>
  </si>
  <si>
    <t>　　　　　4月</t>
  </si>
  <si>
    <r>
      <t>　　　　　5</t>
    </r>
    <r>
      <rPr>
        <sz val="8.5"/>
        <color indexed="9"/>
        <rFont val="ＭＳ 明朝"/>
        <family val="1"/>
      </rPr>
      <t>月</t>
    </r>
  </si>
  <si>
    <r>
      <t>　　　　　6</t>
    </r>
    <r>
      <rPr>
        <sz val="8.5"/>
        <color indexed="9"/>
        <rFont val="ＭＳ 明朝"/>
        <family val="1"/>
      </rPr>
      <t>月</t>
    </r>
  </si>
  <si>
    <r>
      <t>　　　　　7</t>
    </r>
    <r>
      <rPr>
        <sz val="8.5"/>
        <color indexed="9"/>
        <rFont val="ＭＳ 明朝"/>
        <family val="1"/>
      </rPr>
      <t>月</t>
    </r>
  </si>
  <si>
    <r>
      <t>　　　　　8</t>
    </r>
    <r>
      <rPr>
        <sz val="8.5"/>
        <color indexed="9"/>
        <rFont val="ＭＳ 明朝"/>
        <family val="1"/>
      </rPr>
      <t>月</t>
    </r>
  </si>
  <si>
    <r>
      <t>　　　　　9</t>
    </r>
    <r>
      <rPr>
        <sz val="8.5"/>
        <color indexed="9"/>
        <rFont val="ＭＳ 明朝"/>
        <family val="1"/>
      </rPr>
      <t>月</t>
    </r>
  </si>
  <si>
    <r>
      <t>　　　　 10</t>
    </r>
    <r>
      <rPr>
        <sz val="8.5"/>
        <color indexed="9"/>
        <rFont val="ＭＳ 明朝"/>
        <family val="1"/>
      </rPr>
      <t>月</t>
    </r>
  </si>
  <si>
    <r>
      <t>　　　　 11</t>
    </r>
    <r>
      <rPr>
        <sz val="8.5"/>
        <color indexed="9"/>
        <rFont val="ＭＳ 明朝"/>
        <family val="1"/>
      </rPr>
      <t>月</t>
    </r>
  </si>
  <si>
    <t xml:space="preserve"> 資料：（財）文京アカデミー</t>
  </si>
  <si>
    <t>講演・式典等</t>
  </si>
  <si>
    <t>ピ　ア　ノ　等</t>
  </si>
  <si>
    <r>
      <t>催し物別利用状況</t>
    </r>
    <r>
      <rPr>
        <sz val="10"/>
        <rFont val="ＭＳ 明朝"/>
        <family val="1"/>
      </rPr>
      <t>（つづき）</t>
    </r>
  </si>
  <si>
    <t>演　　劇　　等</t>
  </si>
  <si>
    <t>バ　　レ　　エ</t>
  </si>
  <si>
    <t>ダ　ン　ス　等</t>
  </si>
  <si>
    <t>映　　画　　等</t>
  </si>
  <si>
    <t>そ　　の　　他</t>
  </si>
  <si>
    <t>展示室1</t>
  </si>
  <si>
    <t>展示室2</t>
  </si>
  <si>
    <t>和　　室</t>
  </si>
  <si>
    <t>音 楽 室</t>
  </si>
  <si>
    <t>学 習 室</t>
  </si>
  <si>
    <t>アトリエ</t>
  </si>
  <si>
    <t>洋　　室</t>
  </si>
  <si>
    <t>実 習 室</t>
  </si>
  <si>
    <t>件 数</t>
  </si>
  <si>
    <t>人 員</t>
  </si>
  <si>
    <t>多目的ホール</t>
  </si>
  <si>
    <t>総　　　　　　数</t>
  </si>
  <si>
    <t>学　習　室　Ａ</t>
  </si>
  <si>
    <t>学　習　室　Ｂ</t>
  </si>
  <si>
    <t>実　習　室</t>
  </si>
  <si>
    <t>レコード</t>
  </si>
  <si>
    <t>カセットテープ</t>
  </si>
  <si>
    <t>ＣＤ</t>
  </si>
  <si>
    <t>ビデオテープ</t>
  </si>
  <si>
    <t>雑誌</t>
  </si>
  <si>
    <t>新聞</t>
  </si>
  <si>
    <t>目白台</t>
  </si>
  <si>
    <t>千　石</t>
  </si>
  <si>
    <t>湯　島</t>
  </si>
  <si>
    <t>根　津</t>
  </si>
  <si>
    <t>大塚公園</t>
  </si>
  <si>
    <t>天　神</t>
  </si>
  <si>
    <t>図書室</t>
  </si>
  <si>
    <t>みどりの図書室</t>
  </si>
  <si>
    <t>件数</t>
  </si>
  <si>
    <t>人員</t>
  </si>
  <si>
    <t>（２）アカデミー向丘</t>
  </si>
  <si>
    <r>
      <t>レクリエーショ
ンホール</t>
    </r>
    <r>
      <rPr>
        <sz val="8.5"/>
        <color indexed="9"/>
        <rFont val="ＭＳ 明朝"/>
        <family val="1"/>
      </rPr>
      <t>・・・</t>
    </r>
  </si>
  <si>
    <t>貸　　出
登録者数
個人(団体)</t>
  </si>
  <si>
    <t>一日一館
当 り の
平　　均</t>
  </si>
  <si>
    <t xml:space="preserve"> 注）１.（団体）は外数である。</t>
  </si>
  <si>
    <t>（４）アカデミー音羽</t>
  </si>
  <si>
    <t>（５）アカデミー千石</t>
  </si>
  <si>
    <t>（６）アカデミー茗台</t>
  </si>
  <si>
    <t>（２）種目別利用人員</t>
  </si>
  <si>
    <t>バレーボール</t>
  </si>
  <si>
    <t>バドミントン</t>
  </si>
  <si>
    <t>卓　　球</t>
  </si>
  <si>
    <t>体操その他</t>
  </si>
  <si>
    <t>柔　　道</t>
  </si>
  <si>
    <t>剣　道</t>
  </si>
  <si>
    <t>合気道</t>
  </si>
  <si>
    <t>空　手</t>
  </si>
  <si>
    <t>古武道</t>
  </si>
  <si>
    <t>和　弓</t>
  </si>
  <si>
    <t>洋　弓</t>
  </si>
  <si>
    <t>水　泳</t>
  </si>
  <si>
    <t>（１）開館日数及び利用者数</t>
  </si>
  <si>
    <t>トレーニング</t>
  </si>
  <si>
    <t>（１）開館日数及び利用者数</t>
  </si>
  <si>
    <t>開   館   日   数</t>
  </si>
  <si>
    <t>総　　　  　　　数</t>
  </si>
  <si>
    <t>一　　　　　　　般</t>
  </si>
  <si>
    <t>児  童  ・  生  徒</t>
  </si>
  <si>
    <t>一　　　　　　般</t>
  </si>
  <si>
    <t>児　童 ・ 生　徒</t>
  </si>
  <si>
    <t>総        数</t>
  </si>
  <si>
    <t>体操・会議
そ　の　他</t>
  </si>
  <si>
    <t>団　　　体　　　利　　　用　　　施　　　設</t>
  </si>
  <si>
    <t>取 得 税</t>
  </si>
  <si>
    <t xml:space="preserve"> 注）平成18年４月１日より廃止、生涯学習施設アカデミー茗台へ移行。</t>
  </si>
  <si>
    <t xml:space="preserve"> 注）ホールは平成18年４月１日より茗台区民プラザより移行</t>
  </si>
  <si>
    <r>
      <t>催し物別利用状況</t>
    </r>
    <r>
      <rPr>
        <sz val="10"/>
        <rFont val="ＭＳ 明朝"/>
        <family val="1"/>
      </rPr>
      <t>（つづき）</t>
    </r>
  </si>
  <si>
    <t xml:space="preserve"> 資料：(財)文京アカデミー</t>
  </si>
  <si>
    <t xml:space="preserve"> 注）平成18年４月１日より廃止、本駒込交流館へ移行。</t>
  </si>
  <si>
    <t>11　区　立　施　設</t>
  </si>
  <si>
    <t>平成15年度</t>
  </si>
  <si>
    <t>平　成　19　年　度</t>
  </si>
  <si>
    <t>平　　 成　　 19　　 年　　 度</t>
  </si>
  <si>
    <t>平成19年度</t>
  </si>
  <si>
    <t xml:space="preserve"> 注）１．八ヶ岳高原学園は、４～10月の期間のみ貸出し。</t>
  </si>
  <si>
    <t>　　 ２．柏総合運動場はＨ18.10.31閉鎖。</t>
  </si>
  <si>
    <t>総相談件数</t>
  </si>
  <si>
    <t>年度</t>
  </si>
  <si>
    <t>富坂地域</t>
  </si>
  <si>
    <t>大塚地域</t>
  </si>
  <si>
    <t>本富士地域</t>
  </si>
  <si>
    <t>駒込地域</t>
  </si>
  <si>
    <t>計</t>
  </si>
  <si>
    <t>平成18年度</t>
  </si>
  <si>
    <t>入　　退　　所　　者　　数</t>
  </si>
  <si>
    <t xml:space="preserve"> 資料：福祉部介護保険課</t>
  </si>
  <si>
    <t xml:space="preserve"> 資料：福祉部高齢福祉課</t>
  </si>
  <si>
    <t>文京大塚みどりの郷</t>
  </si>
  <si>
    <t>文京くすのきの郷</t>
  </si>
  <si>
    <t>文京白山の郷</t>
  </si>
  <si>
    <t>文京千駄木の郷</t>
  </si>
  <si>
    <t>天文教室</t>
  </si>
  <si>
    <t>来所総件数</t>
  </si>
  <si>
    <t>一般</t>
  </si>
  <si>
    <r>
      <t>発</t>
    </r>
    <r>
      <rPr>
        <sz val="7.5"/>
        <rFont val="ＭＳ 明朝"/>
        <family val="1"/>
      </rPr>
      <t xml:space="preserve">　　 </t>
    </r>
    <r>
      <rPr>
        <sz val="8.5"/>
        <rFont val="ＭＳ 明朝"/>
        <family val="1"/>
      </rPr>
      <t>達</t>
    </r>
    <r>
      <rPr>
        <sz val="7.5"/>
        <rFont val="ＭＳ 明朝"/>
        <family val="1"/>
      </rPr>
      <t xml:space="preserve">　　 </t>
    </r>
    <r>
      <rPr>
        <sz val="8.5"/>
        <rFont val="ＭＳ 明朝"/>
        <family val="1"/>
      </rPr>
      <t>と</t>
    </r>
    <r>
      <rPr>
        <sz val="7.5"/>
        <rFont val="ＭＳ 明朝"/>
        <family val="1"/>
      </rPr>
      <t xml:space="preserve">　　 </t>
    </r>
    <r>
      <rPr>
        <sz val="8.5"/>
        <rFont val="ＭＳ 明朝"/>
        <family val="1"/>
      </rPr>
      <t>障</t>
    </r>
    <r>
      <rPr>
        <sz val="7.5"/>
        <rFont val="ＭＳ 明朝"/>
        <family val="1"/>
      </rPr>
      <t xml:space="preserve">　　 </t>
    </r>
    <r>
      <rPr>
        <sz val="8.5"/>
        <rFont val="ＭＳ 明朝"/>
        <family val="1"/>
      </rPr>
      <t>害</t>
    </r>
  </si>
  <si>
    <t>視聴覚資料</t>
  </si>
  <si>
    <t xml:space="preserve"> 　　２.視聴覚はレコード、カセットテープ、ＣＤ、ビデオテープ、ＤＶＤの合計数。</t>
  </si>
  <si>
    <t>ＤＶＤ</t>
  </si>
  <si>
    <t>障害者用カセット
テープ・ＣＤ等</t>
  </si>
  <si>
    <t>（１）アカデミー文京</t>
  </si>
  <si>
    <r>
      <t>レクリエーシ
ョンホール</t>
    </r>
    <r>
      <rPr>
        <sz val="7.5"/>
        <color indexed="9"/>
        <rFont val="ＭＳ 明朝"/>
        <family val="1"/>
      </rPr>
      <t>・</t>
    </r>
  </si>
  <si>
    <t>（ 学 務 課 経 由 ）</t>
  </si>
  <si>
    <t>（３）アカデミー湯島</t>
  </si>
  <si>
    <t>平　成　20　年　度</t>
  </si>
  <si>
    <t>（平成20年度）</t>
  </si>
  <si>
    <t>平　　成　　21　　年</t>
  </si>
  <si>
    <t>20年度</t>
  </si>
  <si>
    <t>19年度</t>
  </si>
  <si>
    <t>（転出入･進路等）</t>
  </si>
  <si>
    <t xml:space="preserve"> 資料：福祉部障害福祉課</t>
  </si>
  <si>
    <t xml:space="preserve"> 資料：福祉部障害福祉課</t>
  </si>
  <si>
    <t>（１）商工会議室</t>
  </si>
  <si>
    <t xml:space="preserve"> 注）強羅文の郷は、平成17年度から民営化した施設である。（　）は区民の利用数及び利用率。</t>
  </si>
  <si>
    <t xml:space="preserve"> 注）平成18年4月より事業開始。</t>
  </si>
  <si>
    <t>注）1.健康センターは、平成18年10月から平成19年3月まで改修工事のため休止。</t>
  </si>
  <si>
    <t>　　2.平成19年4月からコース名変更。</t>
  </si>
  <si>
    <t>　　3.平成19年4月医療情報提供事業休止。</t>
  </si>
  <si>
    <t>後楽公園少年野球場</t>
  </si>
  <si>
    <t xml:space="preserve"> 注）交流館は平成18年４月１日より新設。</t>
  </si>
  <si>
    <t>平成16年度</t>
  </si>
  <si>
    <t xml:space="preserve"> 注）１階洋室・体育館は団体及び個人利用の併用施設である。</t>
  </si>
  <si>
    <t>個人利用人員数</t>
  </si>
  <si>
    <t>個人利用
　　施設</t>
  </si>
  <si>
    <t>件　数</t>
  </si>
  <si>
    <t>利　用　人　員　総　数</t>
  </si>
  <si>
    <t xml:space="preserve"> 資料：区民部経済課消費生活センター</t>
  </si>
  <si>
    <t>内　職
副業等</t>
  </si>
  <si>
    <t>他の役務
サービス</t>
  </si>
  <si>
    <r>
      <t>保健・福祉
サービス</t>
    </r>
    <r>
      <rPr>
        <sz val="8.5"/>
        <color indexed="9"/>
        <rFont val="ＭＳ 明朝"/>
        <family val="1"/>
      </rPr>
      <t>・</t>
    </r>
  </si>
  <si>
    <r>
      <t>教養・娯楽
サービス</t>
    </r>
    <r>
      <rPr>
        <sz val="8.5"/>
        <color indexed="9"/>
        <rFont val="ＭＳ 明朝"/>
        <family val="1"/>
      </rPr>
      <t>・</t>
    </r>
  </si>
  <si>
    <t>教　　育
サービス</t>
  </si>
  <si>
    <r>
      <t>運輸・通信
サービス</t>
    </r>
    <r>
      <rPr>
        <sz val="8.5"/>
        <color indexed="9"/>
        <rFont val="ＭＳ 明朝"/>
        <family val="1"/>
      </rPr>
      <t>・</t>
    </r>
  </si>
  <si>
    <r>
      <t>金融・保険
サービス</t>
    </r>
    <r>
      <rPr>
        <sz val="8.5"/>
        <color indexed="9"/>
        <rFont val="ＭＳ 明朝"/>
        <family val="1"/>
      </rPr>
      <t>・</t>
    </r>
  </si>
  <si>
    <t>平成16年度</t>
  </si>
  <si>
    <t>土地・建
物・設備</t>
  </si>
  <si>
    <t>車両・
乗り物</t>
  </si>
  <si>
    <t>教　養
娯楽品</t>
  </si>
  <si>
    <t>保　健
衛生品</t>
  </si>
  <si>
    <t>　資料：区民部経済課消費生活センター</t>
  </si>
  <si>
    <t>　注2）2･3月は事務室移転準備のため閉室</t>
  </si>
  <si>
    <t>注2）2･3月は事務室移転準備のため閉室</t>
  </si>
  <si>
    <t>　注1）平日の昼間の利用に限る。</t>
  </si>
  <si>
    <t>注1）平日の昼間の利用に限る。</t>
  </si>
  <si>
    <t>-</t>
  </si>
  <si>
    <t>-</t>
  </si>
  <si>
    <t>ー</t>
  </si>
  <si>
    <t xml:space="preserve"> 21年1</t>
  </si>
  <si>
    <r>
      <t>　　　 12</t>
    </r>
    <r>
      <rPr>
        <sz val="8.5"/>
        <color indexed="9"/>
        <rFont val="ＭＳ 明朝"/>
        <family val="1"/>
      </rPr>
      <t>月</t>
    </r>
  </si>
  <si>
    <r>
      <t>　　　 11</t>
    </r>
    <r>
      <rPr>
        <sz val="8.5"/>
        <color indexed="9"/>
        <rFont val="ＭＳ 明朝"/>
        <family val="1"/>
      </rPr>
      <t>月</t>
    </r>
  </si>
  <si>
    <r>
      <t>　　　 10</t>
    </r>
    <r>
      <rPr>
        <sz val="8.5"/>
        <color indexed="9"/>
        <rFont val="ＭＳ 明朝"/>
        <family val="1"/>
      </rPr>
      <t>月</t>
    </r>
  </si>
  <si>
    <r>
      <t>　　　　9</t>
    </r>
    <r>
      <rPr>
        <sz val="8.5"/>
        <color indexed="9"/>
        <rFont val="ＭＳ 明朝"/>
        <family val="1"/>
      </rPr>
      <t>月</t>
    </r>
  </si>
  <si>
    <r>
      <t>　　　　8</t>
    </r>
    <r>
      <rPr>
        <sz val="8.5"/>
        <color indexed="9"/>
        <rFont val="ＭＳ 明朝"/>
        <family val="1"/>
      </rPr>
      <t>月</t>
    </r>
  </si>
  <si>
    <r>
      <t>　　　　7</t>
    </r>
    <r>
      <rPr>
        <sz val="8.5"/>
        <color indexed="9"/>
        <rFont val="ＭＳ 明朝"/>
        <family val="1"/>
      </rPr>
      <t>月</t>
    </r>
  </si>
  <si>
    <r>
      <t>　　　　6</t>
    </r>
    <r>
      <rPr>
        <sz val="8.5"/>
        <color indexed="9"/>
        <rFont val="ＭＳ 明朝"/>
        <family val="1"/>
      </rPr>
      <t>月</t>
    </r>
  </si>
  <si>
    <r>
      <t>　　　　5</t>
    </r>
    <r>
      <rPr>
        <sz val="8.5"/>
        <color indexed="9"/>
        <rFont val="ＭＳ 明朝"/>
        <family val="1"/>
      </rPr>
      <t>月</t>
    </r>
  </si>
  <si>
    <t>　　　4月</t>
  </si>
  <si>
    <t>平成18年度</t>
  </si>
  <si>
    <t>人 員</t>
  </si>
  <si>
    <t>件 数</t>
  </si>
  <si>
    <t xml:space="preserve"> 資料：区民部区民課</t>
  </si>
  <si>
    <t>ー</t>
  </si>
  <si>
    <t>21年1</t>
  </si>
  <si>
    <r>
      <t>　　 12</t>
    </r>
    <r>
      <rPr>
        <sz val="8.5"/>
        <color indexed="9"/>
        <rFont val="ＭＳ 明朝"/>
        <family val="1"/>
      </rPr>
      <t>月</t>
    </r>
  </si>
  <si>
    <r>
      <t>　　 11</t>
    </r>
    <r>
      <rPr>
        <sz val="8.5"/>
        <color indexed="9"/>
        <rFont val="ＭＳ 明朝"/>
        <family val="1"/>
      </rPr>
      <t>月</t>
    </r>
  </si>
  <si>
    <r>
      <t>　　 10</t>
    </r>
    <r>
      <rPr>
        <sz val="8.5"/>
        <color indexed="9"/>
        <rFont val="ＭＳ 明朝"/>
        <family val="1"/>
      </rPr>
      <t>月</t>
    </r>
  </si>
  <si>
    <r>
      <t>　　　9</t>
    </r>
    <r>
      <rPr>
        <sz val="8.5"/>
        <color indexed="9"/>
        <rFont val="ＭＳ 明朝"/>
        <family val="1"/>
      </rPr>
      <t>月</t>
    </r>
  </si>
  <si>
    <r>
      <t>　　　8</t>
    </r>
    <r>
      <rPr>
        <sz val="8.5"/>
        <color indexed="9"/>
        <rFont val="ＭＳ 明朝"/>
        <family val="1"/>
      </rPr>
      <t>月</t>
    </r>
  </si>
  <si>
    <r>
      <t>　　　7</t>
    </r>
    <r>
      <rPr>
        <sz val="8.5"/>
        <color indexed="9"/>
        <rFont val="ＭＳ 明朝"/>
        <family val="1"/>
      </rPr>
      <t>月</t>
    </r>
  </si>
  <si>
    <r>
      <t>　　　6</t>
    </r>
    <r>
      <rPr>
        <sz val="8.5"/>
        <color indexed="9"/>
        <rFont val="ＭＳ 明朝"/>
        <family val="1"/>
      </rPr>
      <t>月</t>
    </r>
  </si>
  <si>
    <r>
      <t>　　　5</t>
    </r>
    <r>
      <rPr>
        <sz val="8.5"/>
        <color indexed="9"/>
        <rFont val="ＭＳ 明朝"/>
        <family val="1"/>
      </rPr>
      <t>月</t>
    </r>
  </si>
  <si>
    <t>　　　4月</t>
  </si>
  <si>
    <t>平成18年度</t>
  </si>
  <si>
    <t>人　員</t>
  </si>
  <si>
    <t>研 修 室 Ｂ</t>
  </si>
  <si>
    <t>研 修 室 Ａ</t>
  </si>
  <si>
    <t>和　室　２</t>
  </si>
  <si>
    <t>和　室　１</t>
  </si>
  <si>
    <t>４階（シルバーセンター）</t>
  </si>
  <si>
    <t xml:space="preserve"> 21年1</t>
  </si>
  <si>
    <r>
      <t>　  　　5</t>
    </r>
    <r>
      <rPr>
        <sz val="8.5"/>
        <color indexed="9"/>
        <rFont val="ＭＳ 明朝"/>
        <family val="1"/>
      </rPr>
      <t>月</t>
    </r>
  </si>
  <si>
    <t>　  　　4月</t>
  </si>
  <si>
    <t xml:space="preserve"> 資料：区民部区民課</t>
  </si>
  <si>
    <t xml:space="preserve"> 21年1</t>
  </si>
  <si>
    <r>
      <t>　　　 12</t>
    </r>
    <r>
      <rPr>
        <sz val="8.5"/>
        <color indexed="9"/>
        <rFont val="ＭＳ 明朝"/>
        <family val="1"/>
      </rPr>
      <t>月</t>
    </r>
  </si>
  <si>
    <r>
      <t>　　　 11</t>
    </r>
    <r>
      <rPr>
        <sz val="8.5"/>
        <color indexed="9"/>
        <rFont val="ＭＳ 明朝"/>
        <family val="1"/>
      </rPr>
      <t>月</t>
    </r>
  </si>
  <si>
    <r>
      <t>　　　 10</t>
    </r>
    <r>
      <rPr>
        <sz val="8.5"/>
        <color indexed="9"/>
        <rFont val="ＭＳ 明朝"/>
        <family val="1"/>
      </rPr>
      <t>月</t>
    </r>
  </si>
  <si>
    <r>
      <t>　　　　9</t>
    </r>
    <r>
      <rPr>
        <sz val="8.5"/>
        <color indexed="9"/>
        <rFont val="ＭＳ 明朝"/>
        <family val="1"/>
      </rPr>
      <t>月</t>
    </r>
  </si>
  <si>
    <r>
      <t>　　　　8</t>
    </r>
    <r>
      <rPr>
        <sz val="8.5"/>
        <color indexed="9"/>
        <rFont val="ＭＳ 明朝"/>
        <family val="1"/>
      </rPr>
      <t>月</t>
    </r>
  </si>
  <si>
    <r>
      <t>　　　　7</t>
    </r>
    <r>
      <rPr>
        <sz val="8.5"/>
        <color indexed="9"/>
        <rFont val="ＭＳ 明朝"/>
        <family val="1"/>
      </rPr>
      <t>月</t>
    </r>
  </si>
  <si>
    <r>
      <t>　　　　6</t>
    </r>
    <r>
      <rPr>
        <sz val="8.5"/>
        <color indexed="9"/>
        <rFont val="ＭＳ 明朝"/>
        <family val="1"/>
      </rPr>
      <t>月</t>
    </r>
  </si>
  <si>
    <r>
      <t>　　　  5</t>
    </r>
    <r>
      <rPr>
        <sz val="8.5"/>
        <color indexed="9"/>
        <rFont val="ＭＳ 明朝"/>
        <family val="1"/>
      </rPr>
      <t>月</t>
    </r>
  </si>
  <si>
    <t>　　 　 4月</t>
  </si>
  <si>
    <t>平成18年度</t>
  </si>
  <si>
    <t>人 員</t>
  </si>
  <si>
    <t>件 数</t>
  </si>
  <si>
    <t>茶　　　　室</t>
  </si>
  <si>
    <t>和　　　　室</t>
  </si>
  <si>
    <t>21年1</t>
  </si>
  <si>
    <t>4 階 会 議 室</t>
  </si>
  <si>
    <t>3 階 会 議 室</t>
  </si>
  <si>
    <t>ス　タ　ジ　オ</t>
  </si>
  <si>
    <t>本駒込南交流館</t>
  </si>
  <si>
    <t>千駄木交流館</t>
  </si>
  <si>
    <t>根津交流館</t>
  </si>
  <si>
    <t>本郷交流館</t>
  </si>
  <si>
    <t>目白台交流館</t>
  </si>
  <si>
    <t>水道交流館</t>
  </si>
  <si>
    <t>千石交流館</t>
  </si>
  <si>
    <t>白山交流館</t>
  </si>
  <si>
    <t>本駒込交流館</t>
  </si>
  <si>
    <t>向丘交流館</t>
  </si>
  <si>
    <t>大塚交流館</t>
  </si>
  <si>
    <t>大原交流館</t>
  </si>
  <si>
    <t>総　　　　　　　数</t>
  </si>
  <si>
    <t>平　成　20　年　度</t>
  </si>
  <si>
    <t xml:space="preserve"> 資料：区民部区民課</t>
  </si>
  <si>
    <t>59.3(15.3)</t>
  </si>
  <si>
    <t>1,306(337)</t>
  </si>
  <si>
    <t>55.1(19.2)</t>
  </si>
  <si>
    <t>1,018(354)</t>
  </si>
  <si>
    <t>45.6(22.4)</t>
  </si>
  <si>
    <t>1,003(493)</t>
  </si>
  <si>
    <t xml:space="preserve"> 21年1</t>
  </si>
  <si>
    <t>55.0(18.6)</t>
  </si>
  <si>
    <t>1,210(409)</t>
  </si>
  <si>
    <t>64.6(21.6)</t>
  </si>
  <si>
    <t>1,375(461)</t>
  </si>
  <si>
    <t>54.8(14.3)</t>
  </si>
  <si>
    <t>1,089(285)</t>
  </si>
  <si>
    <t>53.6(19.0)</t>
  </si>
  <si>
    <t>1,066(378)</t>
  </si>
  <si>
    <t>70.9(33.5)</t>
  </si>
  <si>
    <t>1,560(738)</t>
  </si>
  <si>
    <t>51.7(22.5)</t>
  </si>
  <si>
    <t>1,064(464)</t>
  </si>
  <si>
    <t>48.2(17.7)</t>
  </si>
  <si>
    <t>1,026(378)</t>
  </si>
  <si>
    <t>49.7(19.1)</t>
  </si>
  <si>
    <t>1,093(421)</t>
  </si>
  <si>
    <t>53.8(21.7)</t>
  </si>
  <si>
    <t>1,147(463)</t>
  </si>
  <si>
    <t>55.2(20.5)</t>
  </si>
  <si>
    <t>13,957(5,181)</t>
  </si>
  <si>
    <t>55.6(22.0)</t>
  </si>
  <si>
    <t>14,294(5,653)</t>
  </si>
  <si>
    <t>55.6(26.7)</t>
  </si>
  <si>
    <t>13,586(6,524)</t>
  </si>
  <si>
    <t>平成18年度</t>
  </si>
  <si>
    <t>開　設　日　数</t>
  </si>
  <si>
    <t>平　　 成　　 20　　 年　　 度</t>
  </si>
  <si>
    <r>
      <t>レクリエーション</t>
    </r>
    <r>
      <rPr>
        <sz val="8.5"/>
        <rFont val="ＭＳ 明朝"/>
        <family val="1"/>
      </rPr>
      <t xml:space="preserve">
ホ 　ー　 ル</t>
    </r>
  </si>
  <si>
    <t>（３）青少年ホール</t>
  </si>
  <si>
    <t>平成19年度</t>
  </si>
  <si>
    <t>平　　成　　17　　年　　度</t>
  </si>
  <si>
    <t>平　　成　　16　　年　　度</t>
  </si>
  <si>
    <t xml:space="preserve"> 　　２．平成16年7月1日実習室閉室。</t>
  </si>
  <si>
    <t xml:space="preserve"> 注）１．平日の昼間の利用に限る。</t>
  </si>
  <si>
    <t>－</t>
  </si>
  <si>
    <t>実   習   室</t>
  </si>
  <si>
    <t>和   室   ２</t>
  </si>
  <si>
    <t>和   室   １</t>
  </si>
  <si>
    <t>会 議 室 Ｂ</t>
  </si>
  <si>
    <t>会 議 室 Ａ</t>
  </si>
  <si>
    <t>-</t>
  </si>
  <si>
    <t>平 成</t>
  </si>
  <si>
    <t>平　　成　　20　　年</t>
  </si>
  <si>
    <t>　 　3.「天文教室」の平成18年度はプラネタリウム利用者数。なお「天文教室」は平成20年度から科学教室に統合した。</t>
  </si>
  <si>
    <t xml:space="preserve">     2.教育センターの移転により平成19年度より一般開放、会議視察は休止、プラネタリウムは廃止となった。</t>
  </si>
  <si>
    <t>見 学  等</t>
  </si>
  <si>
    <t>等 開 放</t>
  </si>
  <si>
    <t>その他
（教科書センター等）</t>
  </si>
  <si>
    <t>子育て
ひろば</t>
  </si>
  <si>
    <t>総    数</t>
  </si>
  <si>
    <t>以      下</t>
  </si>
  <si>
    <t>一 日 平 均</t>
  </si>
  <si>
    <t>幼  稚  園</t>
  </si>
  <si>
    <t>小  学  生</t>
  </si>
  <si>
    <t>中  学  生</t>
  </si>
  <si>
    <t>一        般</t>
  </si>
  <si>
    <t>総        数</t>
  </si>
  <si>
    <t>開 所 日 数</t>
  </si>
  <si>
    <t xml:space="preserve"> 資料：真砂中央図書館</t>
  </si>
  <si>
    <t xml:space="preserve">   　２．雑誌・新聞は購入タイトル数。</t>
  </si>
  <si>
    <t xml:space="preserve"> 注）１．図書特殊資料は本郷図書館鷗外記念室所蔵の森鷗外図書資料。</t>
  </si>
  <si>
    <t>－</t>
  </si>
  <si>
    <t>図書館</t>
  </si>
  <si>
    <t>本  郷</t>
  </si>
  <si>
    <t>（平成21年３月31日）</t>
  </si>
  <si>
    <t>　 21年1</t>
  </si>
  <si>
    <r>
      <t>　　　　 12</t>
    </r>
    <r>
      <rPr>
        <sz val="8.5"/>
        <color indexed="9"/>
        <rFont val="ＭＳ 明朝"/>
        <family val="1"/>
      </rPr>
      <t>月</t>
    </r>
  </si>
  <si>
    <r>
      <t>　　　　 11</t>
    </r>
    <r>
      <rPr>
        <sz val="8.5"/>
        <color indexed="9"/>
        <rFont val="ＭＳ 明朝"/>
        <family val="1"/>
      </rPr>
      <t>月</t>
    </r>
  </si>
  <si>
    <r>
      <t>　　　　 10</t>
    </r>
    <r>
      <rPr>
        <sz val="8.5"/>
        <color indexed="9"/>
        <rFont val="ＭＳ 明朝"/>
        <family val="1"/>
      </rPr>
      <t>月</t>
    </r>
  </si>
  <si>
    <r>
      <t>　　　　　9</t>
    </r>
    <r>
      <rPr>
        <sz val="8.5"/>
        <color indexed="9"/>
        <rFont val="ＭＳ 明朝"/>
        <family val="1"/>
      </rPr>
      <t>月</t>
    </r>
  </si>
  <si>
    <r>
      <t>　　　　　8</t>
    </r>
    <r>
      <rPr>
        <sz val="8.5"/>
        <color indexed="9"/>
        <rFont val="ＭＳ 明朝"/>
        <family val="1"/>
      </rPr>
      <t>月</t>
    </r>
  </si>
  <si>
    <r>
      <t>　　　　　7</t>
    </r>
    <r>
      <rPr>
        <sz val="8.5"/>
        <color indexed="9"/>
        <rFont val="ＭＳ 明朝"/>
        <family val="1"/>
      </rPr>
      <t>月</t>
    </r>
  </si>
  <si>
    <r>
      <t>　　　　　6</t>
    </r>
    <r>
      <rPr>
        <sz val="8.5"/>
        <color indexed="9"/>
        <rFont val="ＭＳ 明朝"/>
        <family val="1"/>
      </rPr>
      <t>月</t>
    </r>
  </si>
  <si>
    <r>
      <t>　　　　　5</t>
    </r>
    <r>
      <rPr>
        <sz val="8.5"/>
        <color indexed="9"/>
        <rFont val="ＭＳ 明朝"/>
        <family val="1"/>
      </rPr>
      <t>月</t>
    </r>
  </si>
  <si>
    <t>　　　　　4月</t>
  </si>
  <si>
    <t>平成18年度</t>
  </si>
  <si>
    <t>ピ　ア　ノ　等</t>
  </si>
  <si>
    <t>器　　楽　　等</t>
  </si>
  <si>
    <t>総　　　　　　数</t>
  </si>
  <si>
    <t>　 21年1</t>
  </si>
  <si>
    <r>
      <t>　　　　 12</t>
    </r>
    <r>
      <rPr>
        <sz val="8.5"/>
        <color indexed="9"/>
        <rFont val="ＭＳ 明朝"/>
        <family val="1"/>
      </rPr>
      <t>月</t>
    </r>
  </si>
  <si>
    <r>
      <t>　　　　 11</t>
    </r>
    <r>
      <rPr>
        <sz val="8.5"/>
        <color indexed="9"/>
        <rFont val="ＭＳ 明朝"/>
        <family val="1"/>
      </rPr>
      <t>月</t>
    </r>
  </si>
  <si>
    <r>
      <t>　　　　 10</t>
    </r>
    <r>
      <rPr>
        <sz val="8.5"/>
        <color indexed="9"/>
        <rFont val="ＭＳ 明朝"/>
        <family val="1"/>
      </rPr>
      <t>月</t>
    </r>
  </si>
  <si>
    <r>
      <t>　　　　　9</t>
    </r>
    <r>
      <rPr>
        <sz val="8.5"/>
        <color indexed="9"/>
        <rFont val="ＭＳ 明朝"/>
        <family val="1"/>
      </rPr>
      <t>月</t>
    </r>
  </si>
  <si>
    <r>
      <t>　　　　　8</t>
    </r>
    <r>
      <rPr>
        <sz val="8.5"/>
        <color indexed="9"/>
        <rFont val="ＭＳ 明朝"/>
        <family val="1"/>
      </rPr>
      <t>月</t>
    </r>
  </si>
  <si>
    <r>
      <t>　　　　　7</t>
    </r>
    <r>
      <rPr>
        <sz val="8.5"/>
        <color indexed="9"/>
        <rFont val="ＭＳ 明朝"/>
        <family val="1"/>
      </rPr>
      <t>月</t>
    </r>
  </si>
  <si>
    <r>
      <t>　　　　　6</t>
    </r>
    <r>
      <rPr>
        <sz val="8.5"/>
        <color indexed="9"/>
        <rFont val="ＭＳ 明朝"/>
        <family val="1"/>
      </rPr>
      <t>月</t>
    </r>
  </si>
  <si>
    <r>
      <t>　　　　　5</t>
    </r>
    <r>
      <rPr>
        <sz val="8.5"/>
        <color indexed="9"/>
        <rFont val="ＭＳ 明朝"/>
        <family val="1"/>
      </rPr>
      <t>月</t>
    </r>
  </si>
  <si>
    <t>　　　　　4月</t>
  </si>
  <si>
    <t>平成18年度</t>
  </si>
  <si>
    <t>総　　　　　　数</t>
  </si>
  <si>
    <t>資料：（財）文京アカデミー</t>
  </si>
  <si>
    <t>総　　　数</t>
  </si>
  <si>
    <t xml:space="preserve">  </t>
  </si>
  <si>
    <t>（２）区民会議室</t>
  </si>
  <si>
    <t xml:space="preserve"> 21年1</t>
  </si>
  <si>
    <t>件数</t>
  </si>
  <si>
    <t>学 習 室 Ｂ</t>
  </si>
  <si>
    <t>学 習 室 Ａ</t>
  </si>
  <si>
    <t>工　芸　室</t>
  </si>
  <si>
    <t>美　術　室</t>
  </si>
  <si>
    <t>洋　室　Ｂ</t>
  </si>
  <si>
    <t>洋　室　Ａ</t>
  </si>
  <si>
    <t>学　 習　 室</t>
  </si>
  <si>
    <t>実　 習　 室</t>
  </si>
  <si>
    <t>洋　 　　 室</t>
  </si>
  <si>
    <t>和　 　　 室</t>
  </si>
  <si>
    <t>視 聴 覚 室</t>
  </si>
  <si>
    <t>総　　 　　数</t>
  </si>
  <si>
    <t xml:space="preserve"> 21年1</t>
  </si>
  <si>
    <t>平成18年度</t>
  </si>
  <si>
    <t>総　　　　　　数</t>
  </si>
  <si>
    <t>開　館　日　数</t>
  </si>
  <si>
    <t>年 度 及 び 月 次</t>
  </si>
  <si>
    <t xml:space="preserve"> 資料：スポーツ振興課</t>
  </si>
  <si>
    <t>トレー
ニング</t>
  </si>
  <si>
    <r>
      <t>（２）種目別利用人員</t>
    </r>
    <r>
      <rPr>
        <sz val="10"/>
        <rFont val="ＭＳ 明朝"/>
        <family val="1"/>
      </rPr>
      <t>（つづき）</t>
    </r>
  </si>
  <si>
    <t>資料：スポーツ振興課</t>
  </si>
  <si>
    <t xml:space="preserve"> 資料：スポーツ振興課、教育推進部学務課</t>
  </si>
  <si>
    <r>
      <t>　　　　　　3</t>
    </r>
    <r>
      <rPr>
        <sz val="8.5"/>
        <color indexed="9"/>
        <rFont val="ＭＳ 明朝"/>
        <family val="1"/>
      </rPr>
      <t>月　</t>
    </r>
  </si>
  <si>
    <r>
      <t>　　　　　　2</t>
    </r>
    <r>
      <rPr>
        <sz val="8.5"/>
        <color indexed="9"/>
        <rFont val="ＭＳ 明朝"/>
        <family val="1"/>
      </rPr>
      <t>月　</t>
    </r>
  </si>
  <si>
    <t>　　 21年1</t>
  </si>
  <si>
    <r>
      <t>　　　　　 12</t>
    </r>
    <r>
      <rPr>
        <sz val="8.5"/>
        <color indexed="9"/>
        <rFont val="ＭＳ 明朝"/>
        <family val="1"/>
      </rPr>
      <t>月</t>
    </r>
  </si>
  <si>
    <r>
      <t>　　　　　 11</t>
    </r>
    <r>
      <rPr>
        <sz val="8.5"/>
        <color indexed="9"/>
        <rFont val="ＭＳ 明朝"/>
        <family val="1"/>
      </rPr>
      <t>月</t>
    </r>
  </si>
  <si>
    <r>
      <t>　　　　　 10</t>
    </r>
    <r>
      <rPr>
        <sz val="8.5"/>
        <color indexed="9"/>
        <rFont val="ＭＳ 明朝"/>
        <family val="1"/>
      </rPr>
      <t>月</t>
    </r>
  </si>
  <si>
    <r>
      <t>　　　　　　9</t>
    </r>
    <r>
      <rPr>
        <sz val="8.5"/>
        <color indexed="9"/>
        <rFont val="ＭＳ 明朝"/>
        <family val="1"/>
      </rPr>
      <t>月</t>
    </r>
  </si>
  <si>
    <r>
      <t>　　　　　　8</t>
    </r>
    <r>
      <rPr>
        <sz val="8.5"/>
        <color indexed="9"/>
        <rFont val="ＭＳ 明朝"/>
        <family val="1"/>
      </rPr>
      <t>月</t>
    </r>
  </si>
  <si>
    <r>
      <t>　　　　　　7</t>
    </r>
    <r>
      <rPr>
        <sz val="8.5"/>
        <color indexed="9"/>
        <rFont val="ＭＳ 明朝"/>
        <family val="1"/>
      </rPr>
      <t>月</t>
    </r>
  </si>
  <si>
    <r>
      <t>　　　　　　6</t>
    </r>
    <r>
      <rPr>
        <sz val="8.5"/>
        <color indexed="9"/>
        <rFont val="ＭＳ 明朝"/>
        <family val="1"/>
      </rPr>
      <t>月</t>
    </r>
  </si>
  <si>
    <r>
      <t>　　　　　  5</t>
    </r>
    <r>
      <rPr>
        <sz val="8.5"/>
        <color indexed="9"/>
        <rFont val="ＭＳ 明朝"/>
        <family val="1"/>
      </rPr>
      <t>月</t>
    </r>
  </si>
  <si>
    <t>　　　　 　 4月</t>
  </si>
  <si>
    <t>平　成　18　年　度</t>
  </si>
  <si>
    <t>（1日制）</t>
  </si>
  <si>
    <t xml:space="preserve"> 資料：アカデミー推進部アカデミー推進課</t>
  </si>
  <si>
    <r>
      <t>　　　　　　3</t>
    </r>
    <r>
      <rPr>
        <sz val="8.5"/>
        <color indexed="9"/>
        <rFont val="ＭＳ 明朝"/>
        <family val="1"/>
      </rPr>
      <t>月　</t>
    </r>
  </si>
  <si>
    <r>
      <t>　　　　　　2</t>
    </r>
    <r>
      <rPr>
        <sz val="8.5"/>
        <color indexed="9"/>
        <rFont val="ＭＳ 明朝"/>
        <family val="1"/>
      </rPr>
      <t>月　</t>
    </r>
  </si>
  <si>
    <t>　　 21年1</t>
  </si>
  <si>
    <r>
      <t>　　　　　 12</t>
    </r>
    <r>
      <rPr>
        <sz val="8.5"/>
        <color indexed="9"/>
        <rFont val="ＭＳ 明朝"/>
        <family val="1"/>
      </rPr>
      <t>月</t>
    </r>
  </si>
  <si>
    <r>
      <t>　　　　　 11</t>
    </r>
    <r>
      <rPr>
        <sz val="8.5"/>
        <color indexed="9"/>
        <rFont val="ＭＳ 明朝"/>
        <family val="1"/>
      </rPr>
      <t>月</t>
    </r>
  </si>
  <si>
    <r>
      <t>　　　　　 10</t>
    </r>
    <r>
      <rPr>
        <sz val="8.5"/>
        <color indexed="9"/>
        <rFont val="ＭＳ 明朝"/>
        <family val="1"/>
      </rPr>
      <t>月</t>
    </r>
  </si>
  <si>
    <r>
      <t>　　　　　　9</t>
    </r>
    <r>
      <rPr>
        <sz val="8.5"/>
        <color indexed="9"/>
        <rFont val="ＭＳ 明朝"/>
        <family val="1"/>
      </rPr>
      <t>月</t>
    </r>
  </si>
  <si>
    <r>
      <t>　　　　　　8</t>
    </r>
    <r>
      <rPr>
        <sz val="8.5"/>
        <color indexed="9"/>
        <rFont val="ＭＳ 明朝"/>
        <family val="1"/>
      </rPr>
      <t>月</t>
    </r>
  </si>
  <si>
    <r>
      <t>　　　　　　7</t>
    </r>
    <r>
      <rPr>
        <sz val="8.5"/>
        <color indexed="9"/>
        <rFont val="ＭＳ 明朝"/>
        <family val="1"/>
      </rPr>
      <t>月</t>
    </r>
  </si>
  <si>
    <r>
      <t>　　　　　　6</t>
    </r>
    <r>
      <rPr>
        <sz val="8.5"/>
        <color indexed="9"/>
        <rFont val="ＭＳ 明朝"/>
        <family val="1"/>
      </rPr>
      <t>月</t>
    </r>
  </si>
  <si>
    <r>
      <t>　　　　　  5</t>
    </r>
    <r>
      <rPr>
        <sz val="8.5"/>
        <color indexed="9"/>
        <rFont val="ＭＳ 明朝"/>
        <family val="1"/>
      </rPr>
      <t>月</t>
    </r>
  </si>
  <si>
    <t>　　　　 　 4月</t>
  </si>
  <si>
    <t>平　成　18　年　度</t>
  </si>
  <si>
    <r>
      <t>障</t>
    </r>
    <r>
      <rPr>
        <sz val="5"/>
        <rFont val="ＭＳ 明朝"/>
        <family val="1"/>
      </rPr>
      <t xml:space="preserve"> </t>
    </r>
    <r>
      <rPr>
        <sz val="8.5"/>
        <rFont val="ＭＳ 明朝"/>
        <family val="1"/>
      </rPr>
      <t>害</t>
    </r>
    <r>
      <rPr>
        <sz val="5"/>
        <rFont val="ＭＳ 明朝"/>
        <family val="1"/>
      </rPr>
      <t xml:space="preserve"> </t>
    </r>
    <r>
      <rPr>
        <sz val="8.5"/>
        <rFont val="ＭＳ 明朝"/>
        <family val="1"/>
      </rPr>
      <t>者</t>
    </r>
    <r>
      <rPr>
        <sz val="5"/>
        <rFont val="ＭＳ 明朝"/>
        <family val="1"/>
      </rPr>
      <t xml:space="preserve"> </t>
    </r>
    <r>
      <rPr>
        <sz val="8.5"/>
        <rFont val="ＭＳ 明朝"/>
        <family val="1"/>
      </rPr>
      <t>等</t>
    </r>
  </si>
  <si>
    <r>
      <t>　　　  5</t>
    </r>
    <r>
      <rPr>
        <sz val="8"/>
        <color indexed="9"/>
        <rFont val="ＭＳ 明朝"/>
        <family val="1"/>
      </rPr>
      <t>月</t>
    </r>
  </si>
  <si>
    <r>
      <t>　　　　6</t>
    </r>
    <r>
      <rPr>
        <sz val="8"/>
        <color indexed="9"/>
        <rFont val="ＭＳ 明朝"/>
        <family val="1"/>
      </rPr>
      <t>月</t>
    </r>
  </si>
  <si>
    <r>
      <t>　　　　7</t>
    </r>
    <r>
      <rPr>
        <sz val="8"/>
        <color indexed="9"/>
        <rFont val="ＭＳ 明朝"/>
        <family val="1"/>
      </rPr>
      <t>月</t>
    </r>
  </si>
  <si>
    <r>
      <t>　　　　8</t>
    </r>
    <r>
      <rPr>
        <sz val="8"/>
        <color indexed="9"/>
        <rFont val="ＭＳ 明朝"/>
        <family val="1"/>
      </rPr>
      <t>月</t>
    </r>
  </si>
  <si>
    <r>
      <t>　　　　9</t>
    </r>
    <r>
      <rPr>
        <sz val="8"/>
        <color indexed="9"/>
        <rFont val="ＭＳ 明朝"/>
        <family val="1"/>
      </rPr>
      <t>月</t>
    </r>
  </si>
  <si>
    <r>
      <t>　　　 10</t>
    </r>
    <r>
      <rPr>
        <sz val="8"/>
        <color indexed="9"/>
        <rFont val="ＭＳ 明朝"/>
        <family val="1"/>
      </rPr>
      <t>月</t>
    </r>
  </si>
  <si>
    <r>
      <t>　　　 11</t>
    </r>
    <r>
      <rPr>
        <sz val="8"/>
        <color indexed="9"/>
        <rFont val="ＭＳ 明朝"/>
        <family val="1"/>
      </rPr>
      <t>月</t>
    </r>
  </si>
  <si>
    <r>
      <t>　　　 12</t>
    </r>
    <r>
      <rPr>
        <sz val="8"/>
        <color indexed="9"/>
        <rFont val="ＭＳ 明朝"/>
        <family val="1"/>
      </rPr>
      <t>月</t>
    </r>
  </si>
  <si>
    <r>
      <t>　　　　2</t>
    </r>
    <r>
      <rPr>
        <sz val="8"/>
        <color indexed="9"/>
        <rFont val="ＭＳ 明朝"/>
        <family val="1"/>
      </rPr>
      <t>月　</t>
    </r>
  </si>
  <si>
    <r>
      <t>　　　　3</t>
    </r>
    <r>
      <rPr>
        <sz val="8"/>
        <color indexed="9"/>
        <rFont val="ＭＳ 明朝"/>
        <family val="1"/>
      </rPr>
      <t>月　</t>
    </r>
  </si>
  <si>
    <t>年度及び月次</t>
  </si>
  <si>
    <t>-</t>
  </si>
  <si>
    <t>-</t>
  </si>
  <si>
    <t>-</t>
  </si>
  <si>
    <t>資料：保健衛生部・文京保健所保健サービスセンター　　　　</t>
  </si>
  <si>
    <t xml:space="preserve"> 資料：男女協働・子ども家庭支援センター担当課</t>
  </si>
  <si>
    <t>－</t>
  </si>
  <si>
    <t>101　シ ビ ッ ク ホ ー ル （大） 利 用 状 況</t>
  </si>
  <si>
    <r>
      <t>101　シ ビ ッ ク ホ ー ル （大） 利 用 状 況  （</t>
    </r>
    <r>
      <rPr>
        <sz val="11"/>
        <rFont val="ＭＳ 明朝"/>
        <family val="1"/>
      </rPr>
      <t>つづき）</t>
    </r>
  </si>
  <si>
    <t>102　シ ビ ッ ク ホ ー ル （小） 利 用 状 況</t>
  </si>
  <si>
    <r>
      <t xml:space="preserve">102　シ ビ ッ ク ホ ー ル （小） 利 用 状 況 </t>
    </r>
    <r>
      <rPr>
        <sz val="11"/>
        <rFont val="ＭＳ 明朝"/>
        <family val="1"/>
      </rPr>
      <t xml:space="preserve"> （つづき）</t>
    </r>
  </si>
  <si>
    <t>103　スカイホール利用状況</t>
  </si>
  <si>
    <t>104　区 民 セ ン タ ー 利 用 状 況</t>
  </si>
  <si>
    <r>
      <t xml:space="preserve">104　区 民 セ ン タ ー 利 用 状 況 </t>
    </r>
    <r>
      <rPr>
        <sz val="11"/>
        <rFont val="ＭＳ 明朝"/>
        <family val="1"/>
      </rPr>
      <t xml:space="preserve"> （つづき）</t>
    </r>
  </si>
  <si>
    <t>105　税   務   相   談   利   用   状   況</t>
  </si>
  <si>
    <t>106　法   律   相   談   利   用   状   況</t>
  </si>
  <si>
    <t>107　交  通  事  故  相  談  利  用  状  況</t>
  </si>
  <si>
    <t>108　不   動   産   相   談   利   用   状   況</t>
  </si>
  <si>
    <t>109　勤　労　福　祉　会　館　利　用　状　況</t>
  </si>
  <si>
    <t>110　中小企業振興センター利用状況</t>
  </si>
  <si>
    <t>111　消費生活センター利用状況</t>
  </si>
  <si>
    <t>112　消  費  者  相  談  利  用  状  況</t>
  </si>
  <si>
    <t>113　文 京 シ ビ ッ ク セ ン タ ー 区 民 会 議 室 利 用 状 況</t>
  </si>
  <si>
    <t>114　不 忍 通 り ふ れ あ い 館 利 用 状 況</t>
  </si>
  <si>
    <t>115　茗台区民プラザ利用状況</t>
  </si>
  <si>
    <t>年度</t>
  </si>
  <si>
    <t>116　本 駒 込 地 域 セ ン タ ー 利 用 状 況</t>
  </si>
  <si>
    <t>117　交　流　館　利　用　状　況</t>
  </si>
  <si>
    <t>118　区　民　会　館　利　用　状　況</t>
  </si>
  <si>
    <t>119　湯 之 谷 や ま び こ 荘 利 用 状 況</t>
  </si>
  <si>
    <t>120　強 羅 文 の 郷 利 用 状 況</t>
  </si>
  <si>
    <t>121　男 女 平 等 セ ン タ ー 利 用 状 況</t>
  </si>
  <si>
    <t>122　障 害 者 会 館 利 用 状 況</t>
  </si>
  <si>
    <t>123　動　坂　福　祉　会　館　利　用　状　況</t>
  </si>
  <si>
    <t>124　福 祉 セ ン タ ー 利 用 状 況</t>
  </si>
  <si>
    <r>
      <t>124　福 祉 セ ン タ ー 利 用 状 況</t>
    </r>
    <r>
      <rPr>
        <sz val="11"/>
        <rFont val="ＭＳ 明朝"/>
        <family val="1"/>
      </rPr>
      <t>　（つづき）</t>
    </r>
  </si>
  <si>
    <t>125　シ ル バ ー セ ン タ ー 利 用 状 況</t>
  </si>
  <si>
    <t>126　寿　　会　　館　　利　　用　　状　　況</t>
  </si>
  <si>
    <r>
      <t xml:space="preserve">126　寿 会 館 利 用 状 況   </t>
    </r>
    <r>
      <rPr>
        <sz val="11"/>
        <rFont val="ＭＳ 明朝"/>
        <family val="1"/>
      </rPr>
      <t>（つづき）</t>
    </r>
  </si>
  <si>
    <t>127　福   祉   作   業   所   利   用   状   況</t>
  </si>
  <si>
    <t>128　地　域　包　括　支　援　セ　ン　タ　ー　利　用　状　況</t>
  </si>
  <si>
    <t>129　特別養護老人ホーム入所状況</t>
  </si>
  <si>
    <t>130　高齢者在宅サービスセンター利用状況</t>
  </si>
  <si>
    <t>131　教 育 セ ン タ ー 利 用 状 況</t>
  </si>
  <si>
    <r>
      <t xml:space="preserve">131　教 育 セ ン タ ー 利 用 状 況  </t>
    </r>
    <r>
      <rPr>
        <sz val="11"/>
        <rFont val="ＭＳ 明朝"/>
        <family val="1"/>
      </rPr>
      <t>（つづき）</t>
    </r>
  </si>
  <si>
    <t>132　生　　涯　　学　　習　　施　　設　　利　　用　　状　　況</t>
  </si>
  <si>
    <r>
      <t>132　生　　涯　　学　　習　　施　　設　　利　　用　　状　　況　</t>
    </r>
    <r>
      <rPr>
        <sz val="11"/>
        <rFont val="ＭＳ 明朝"/>
        <family val="1"/>
      </rPr>
      <t>（つづき）</t>
    </r>
  </si>
  <si>
    <t>132　生　　涯　　学　　習　　施　　設　　利　　用　　状　　況　（つづき）</t>
  </si>
  <si>
    <t>ホールＢ</t>
  </si>
  <si>
    <t>レクリエーションホールＡ</t>
  </si>
  <si>
    <t>133　文　京　総　合　体　育　館　利　用　状　況</t>
  </si>
  <si>
    <r>
      <t>133　文　京　総　合　体　育　館　利　用　状　況</t>
    </r>
    <r>
      <rPr>
        <sz val="11"/>
        <rFont val="ＭＳ 明朝"/>
        <family val="1"/>
      </rPr>
      <t>　（つづき）</t>
    </r>
  </si>
  <si>
    <t>134　文 京 ス ポ ー ツ セ ン タ ー 利 用 状 況</t>
  </si>
  <si>
    <r>
      <t xml:space="preserve">134　文 京 ス ポ ー ツ セ ン タ ー 利 用 状 況 </t>
    </r>
    <r>
      <rPr>
        <sz val="11"/>
        <rFont val="ＭＳ 明朝"/>
        <family val="1"/>
      </rPr>
      <t xml:space="preserve"> （つづき）</t>
    </r>
  </si>
  <si>
    <t>135　区   立   図   書   館   利   用   状   況</t>
  </si>
  <si>
    <r>
      <t>135　区　立　図　書　館　利　用　状　況</t>
    </r>
    <r>
      <rPr>
        <sz val="11"/>
        <rFont val="ＭＳ 明朝"/>
        <family val="1"/>
      </rPr>
      <t>　（つづき）</t>
    </r>
  </si>
  <si>
    <r>
      <t xml:space="preserve">135　区　立　図　書　館　利　用　状　況  </t>
    </r>
    <r>
      <rPr>
        <sz val="11"/>
        <rFont val="ＭＳ 明朝"/>
        <family val="1"/>
      </rPr>
      <t>（つづき）</t>
    </r>
  </si>
  <si>
    <t>136　社   会   体   育   施   設   利   用   状   況</t>
  </si>
  <si>
    <t>137　文 京 ふ る さ と 歴 史 館 利 用 状 況</t>
  </si>
  <si>
    <t>138　健 康 セ ン タ ー 利 用 状 況</t>
  </si>
  <si>
    <t xml:space="preserve"> 注）上記施設は平成20年度より民設民営化している。</t>
  </si>
  <si>
    <t xml:space="preserve"> 注）1. 平日の夜間、土・日・祝日の昼・夜間の利用に限る。</t>
  </si>
  <si>
    <t xml:space="preserve"> 注）2. 地下２階（消費生活センター）は平成21年2月より閉室。</t>
  </si>
  <si>
    <t xml:space="preserve"> 注）1.「子育てひろば」は平成18年4月1日、子育て支援課に移管。45表参照。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</si>
</sst>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_ "/>
    <numFmt numFmtId="179" formatCode="#,##0_);\(#,##0\)"/>
    <numFmt numFmtId="180" formatCode="0.0_);[Red]\(0.0\)"/>
    <numFmt numFmtId="181" formatCode="#,##0.00_);[Red]\(#,##0.00\)"/>
    <numFmt numFmtId="182" formatCode="0.0_);\(0.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0.000_ "/>
    <numFmt numFmtId="187" formatCode="0_ "/>
    <numFmt numFmtId="188" formatCode="0;[Red]0"/>
    <numFmt numFmtId="189" formatCode="0_);[Red]\(0\)"/>
    <numFmt numFmtId="190" formatCode="0;&quot;△ &quot;0"/>
    <numFmt numFmtId="191" formatCode="#,##0.0_ "/>
    <numFmt numFmtId="192" formatCode="#,##0.0_);[Red]\(#,##0.0\)"/>
    <numFmt numFmtId="193" formatCode="0.00_ "/>
    <numFmt numFmtId="194" formatCode="#,##0.00_);\(#,##0.00\)"/>
    <numFmt numFmtId="195" formatCode="#,##0_ ;[Red]\-#,##0\ "/>
    <numFmt numFmtId="196" formatCode="0.00_);[Red]\(0.00\)"/>
    <numFmt numFmtId="197" formatCode="0_);\(0\)"/>
    <numFmt numFmtId="198" formatCode="#,##0.000_);\(#,##0.000\)"/>
    <numFmt numFmtId="199" formatCode="0.00_);\(0.00\)"/>
    <numFmt numFmtId="200" formatCode="&quot;¥&quot;#,##0_);[Red]\(&quot;¥&quot;#,##0\)"/>
    <numFmt numFmtId="201" formatCode="#,##0.0_);\(#,##0.0\)"/>
    <numFmt numFmtId="202" formatCode="#,##0.00_ "/>
    <numFmt numFmtId="203" formatCode="[$€-2]\ #,##0.00_);[Red]\([$€-2]\ #,##0.00\)"/>
    <numFmt numFmtId="204" formatCode="0.0;&quot;△ &quot;0.0"/>
    <numFmt numFmtId="205" formatCode="#,##0.0;[Red]\-#,##0.0"/>
    <numFmt numFmtId="206" formatCode="0.0%"/>
    <numFmt numFmtId="207" formatCode="#,##0;[Red]#,##0"/>
    <numFmt numFmtId="208" formatCode="[$-411]ggge&quot;年&quot;m&quot;月&quot;d&quot;日&quot;;@"/>
    <numFmt numFmtId="209" formatCode="&quot;(&quot;General&quot;)&quot;"/>
    <numFmt numFmtId="210" formatCode="&quot;[&quot;General&quot;]&quot;"/>
    <numFmt numFmtId="211" formatCode="\(#\)"/>
    <numFmt numFmtId="212" formatCode="[&lt;=999]000;[&lt;=9999]000\-00;000\-0000"/>
    <numFmt numFmtId="213" formatCode="#,##0.0"/>
  </numFmts>
  <fonts count="9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8.5"/>
      <name val="ＭＳ 明朝"/>
      <family val="1"/>
    </font>
    <font>
      <b/>
      <sz val="8.5"/>
      <name val="Arial"/>
      <family val="2"/>
    </font>
    <font>
      <sz val="8.5"/>
      <name val="Arial"/>
      <family val="2"/>
    </font>
    <font>
      <sz val="8.5"/>
      <name val="ＭＳ ゴシック"/>
      <family val="3"/>
    </font>
    <font>
      <b/>
      <sz val="8.5"/>
      <name val="ＭＳ ゴシック"/>
      <family val="3"/>
    </font>
    <font>
      <sz val="8.5"/>
      <color indexed="9"/>
      <name val="ＭＳ 明朝"/>
      <family val="1"/>
    </font>
    <font>
      <sz val="6.5"/>
      <name val="ＭＳ 明朝"/>
      <family val="1"/>
    </font>
    <font>
      <sz val="8"/>
      <name val="ＭＳ 明朝"/>
      <family val="1"/>
    </font>
    <font>
      <sz val="5.5"/>
      <name val="ＭＳ 明朝"/>
      <family val="1"/>
    </font>
    <font>
      <sz val="7.5"/>
      <name val="ＭＳ 明朝"/>
      <family val="1"/>
    </font>
    <font>
      <sz val="10"/>
      <name val="ＭＳ 明朝"/>
      <family val="1"/>
    </font>
    <font>
      <i/>
      <sz val="8.5"/>
      <name val="ＭＳ 明朝"/>
      <family val="1"/>
    </font>
    <font>
      <sz val="9"/>
      <name val="ＭＳ ゴシック"/>
      <family val="3"/>
    </font>
    <font>
      <sz val="10"/>
      <color indexed="8"/>
      <name val="ＭＳ ゴシック"/>
      <family val="3"/>
    </font>
    <font>
      <sz val="6"/>
      <name val="ＭＳ 明朝"/>
      <family val="1"/>
    </font>
    <font>
      <sz val="8.5"/>
      <name val="ＭＳ Ｐゴシック"/>
      <family val="3"/>
    </font>
    <font>
      <b/>
      <sz val="8.5"/>
      <name val="ＤＦ平成ゴシック体W9"/>
      <family val="3"/>
    </font>
    <font>
      <sz val="8.5"/>
      <name val="ＤＦ平成ゴシック体W9"/>
      <family val="3"/>
    </font>
    <font>
      <sz val="7.5"/>
      <name val="ＭＳ Ｐゴシック"/>
      <family val="3"/>
    </font>
    <font>
      <sz val="8.5"/>
      <color indexed="8"/>
      <name val="Arial"/>
      <family val="2"/>
    </font>
    <font>
      <sz val="8.5"/>
      <color indexed="8"/>
      <name val="ＭＳ 明朝"/>
      <family val="1"/>
    </font>
    <font>
      <b/>
      <sz val="8.5"/>
      <color indexed="8"/>
      <name val="Arial"/>
      <family val="2"/>
    </font>
    <font>
      <sz val="8.5"/>
      <color indexed="8"/>
      <name val="ＭＳ ゴシック"/>
      <family val="3"/>
    </font>
    <font>
      <sz val="7.5"/>
      <name val="Arial"/>
      <family val="2"/>
    </font>
    <font>
      <sz val="11"/>
      <name val="Arial"/>
      <family val="2"/>
    </font>
    <font>
      <b/>
      <sz val="7.5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.5"/>
      <name val="ＭＳ ゴシック"/>
      <family val="3"/>
    </font>
    <font>
      <b/>
      <sz val="8.5"/>
      <name val="ＭＳ 明朝"/>
      <family val="1"/>
    </font>
    <font>
      <sz val="10"/>
      <name val="Arial"/>
      <family val="2"/>
    </font>
    <font>
      <sz val="11"/>
      <name val="ＭＳ 明朝"/>
      <family val="1"/>
    </font>
    <font>
      <sz val="7"/>
      <name val="ＭＳ 明朝"/>
      <family val="1"/>
    </font>
    <font>
      <b/>
      <sz val="8.5"/>
      <name val="ＭＳ Ｐゴシック"/>
      <family val="3"/>
    </font>
    <font>
      <sz val="5"/>
      <name val="ＭＳ 明朝"/>
      <family val="1"/>
    </font>
    <font>
      <b/>
      <sz val="7.5"/>
      <name val="ＭＳ 明朝"/>
      <family val="1"/>
    </font>
    <font>
      <sz val="7.5"/>
      <color indexed="9"/>
      <name val="ＭＳ 明朝"/>
      <family val="1"/>
    </font>
    <font>
      <sz val="30"/>
      <name val="ＭＳ ゴシック"/>
      <family val="3"/>
    </font>
    <font>
      <b/>
      <sz val="9"/>
      <color indexed="8"/>
      <name val="Arial"/>
      <family val="2"/>
    </font>
    <font>
      <sz val="8.5"/>
      <name val="Osaka"/>
      <family val="3"/>
    </font>
    <font>
      <b/>
      <sz val="10"/>
      <name val="ＭＳ ゴシック"/>
      <family val="3"/>
    </font>
    <font>
      <sz val="8"/>
      <name val="ＭＳ ゴシック"/>
      <family val="3"/>
    </font>
    <font>
      <b/>
      <sz val="8"/>
      <name val="ＭＳ ゴシック"/>
      <family val="3"/>
    </font>
    <font>
      <sz val="8"/>
      <color indexed="9"/>
      <name val="ＭＳ 明朝"/>
      <family val="1"/>
    </font>
    <font>
      <sz val="8"/>
      <name val="ＭＳ Ｐゴシック"/>
      <family val="3"/>
    </font>
    <font>
      <sz val="11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.5"/>
      <color indexed="10"/>
      <name val="Arial"/>
      <family val="2"/>
    </font>
    <font>
      <b/>
      <sz val="8.5"/>
      <color indexed="10"/>
      <name val="Arial"/>
      <family val="2"/>
    </font>
    <font>
      <sz val="8.5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.5"/>
      <color rgb="FFFF0000"/>
      <name val="Arial"/>
      <family val="2"/>
    </font>
    <font>
      <b/>
      <sz val="8.5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0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25" borderId="1" applyNumberFormat="0" applyAlignment="0" applyProtection="0"/>
    <xf numFmtId="0" fontId="76" fillId="26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77" fillId="0" borderId="3" applyNumberFormat="0" applyFill="0" applyAlignment="0" applyProtection="0"/>
    <xf numFmtId="0" fontId="78" fillId="28" borderId="0" applyNumberFormat="0" applyBorder="0" applyAlignment="0" applyProtection="0"/>
    <xf numFmtId="0" fontId="79" fillId="29" borderId="4" applyNumberFormat="0" applyAlignment="0" applyProtection="0"/>
    <xf numFmtId="0" fontId="8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81" fillId="0" borderId="5" applyNumberFormat="0" applyFill="0" applyAlignment="0" applyProtection="0"/>
    <xf numFmtId="0" fontId="82" fillId="0" borderId="6" applyNumberFormat="0" applyFill="0" applyAlignment="0" applyProtection="0"/>
    <xf numFmtId="0" fontId="83" fillId="0" borderId="7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8" applyNumberFormat="0" applyFill="0" applyAlignment="0" applyProtection="0"/>
    <xf numFmtId="0" fontId="85" fillId="29" borderId="9" applyNumberFormat="0" applyAlignment="0" applyProtection="0"/>
    <xf numFmtId="0" fontId="8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7" fillId="30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88" fillId="31" borderId="0" applyNumberFormat="0" applyBorder="0" applyAlignment="0" applyProtection="0"/>
  </cellStyleXfs>
  <cellXfs count="995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0" fontId="6" fillId="0" borderId="0" xfId="0" applyFont="1" applyFill="1" applyAlignment="1">
      <alignment/>
    </xf>
    <xf numFmtId="3" fontId="8" fillId="0" borderId="0" xfId="0" applyNumberFormat="1" applyFont="1" applyFill="1" applyBorder="1" applyAlignment="1">
      <alignment horizontal="right" vertical="center"/>
    </xf>
    <xf numFmtId="3" fontId="7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11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top"/>
    </xf>
    <xf numFmtId="0" fontId="14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distributed" vertical="center"/>
    </xf>
    <xf numFmtId="0" fontId="1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justify" vertical="center"/>
    </xf>
    <xf numFmtId="180" fontId="6" fillId="0" borderId="0" xfId="0" applyNumberFormat="1" applyFont="1" applyFill="1" applyBorder="1" applyAlignment="1">
      <alignment horizontal="right" vertical="center"/>
    </xf>
    <xf numFmtId="181" fontId="8" fillId="0" borderId="0" xfId="0" applyNumberFormat="1" applyFont="1" applyFill="1" applyBorder="1" applyAlignment="1">
      <alignment horizontal="right" vertical="center"/>
    </xf>
    <xf numFmtId="181" fontId="8" fillId="0" borderId="0" xfId="0" applyNumberFormat="1" applyFont="1" applyFill="1" applyBorder="1" applyAlignment="1">
      <alignment vertical="center"/>
    </xf>
    <xf numFmtId="180" fontId="8" fillId="0" borderId="0" xfId="0" applyNumberFormat="1" applyFont="1" applyFill="1" applyBorder="1" applyAlignment="1">
      <alignment horizontal="right" vertical="center"/>
    </xf>
    <xf numFmtId="181" fontId="7" fillId="0" borderId="0" xfId="0" applyNumberFormat="1" applyFont="1" applyFill="1" applyBorder="1" applyAlignment="1">
      <alignment horizontal="right" vertical="center"/>
    </xf>
    <xf numFmtId="181" fontId="7" fillId="0" borderId="0" xfId="0" applyNumberFormat="1" applyFont="1" applyFill="1" applyBorder="1" applyAlignment="1">
      <alignment vertical="center"/>
    </xf>
    <xf numFmtId="181" fontId="5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 vertical="top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177" fontId="8" fillId="0" borderId="0" xfId="0" applyNumberFormat="1" applyFont="1" applyFill="1" applyBorder="1" applyAlignment="1">
      <alignment horizontal="right" vertical="center" wrapText="1"/>
    </xf>
    <xf numFmtId="0" fontId="18" fillId="0" borderId="0" xfId="0" applyFont="1" applyFill="1" applyBorder="1" applyAlignment="1">
      <alignment horizontal="center"/>
    </xf>
    <xf numFmtId="182" fontId="19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right"/>
    </xf>
    <xf numFmtId="182" fontId="5" fillId="0" borderId="0" xfId="0" applyNumberFormat="1" applyFont="1" applyFill="1" applyBorder="1" applyAlignment="1">
      <alignment vertical="center"/>
    </xf>
    <xf numFmtId="49" fontId="5" fillId="0" borderId="20" xfId="0" applyNumberFormat="1" applyFont="1" applyFill="1" applyBorder="1" applyAlignment="1">
      <alignment vertical="center"/>
    </xf>
    <xf numFmtId="0" fontId="6" fillId="0" borderId="2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right" vertical="center" wrapText="1"/>
    </xf>
    <xf numFmtId="3" fontId="8" fillId="0" borderId="0" xfId="0" applyNumberFormat="1" applyFont="1" applyFill="1" applyBorder="1" applyAlignment="1">
      <alignment horizontal="center" vertical="center"/>
    </xf>
    <xf numFmtId="3" fontId="21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justify" vertical="center" wrapText="1"/>
    </xf>
    <xf numFmtId="0" fontId="6" fillId="0" borderId="0" xfId="0" applyFont="1" applyFill="1" applyBorder="1" applyAlignment="1">
      <alignment horizontal="justify" vertical="center" wrapText="1"/>
    </xf>
    <xf numFmtId="0" fontId="6" fillId="0" borderId="11" xfId="0" applyFont="1" applyFill="1" applyBorder="1" applyAlignment="1">
      <alignment horizontal="justify" vertical="center" wrapText="1"/>
    </xf>
    <xf numFmtId="0" fontId="8" fillId="0" borderId="0" xfId="0" applyFont="1" applyFill="1" applyAlignment="1">
      <alignment horizontal="right" vertical="center" wrapText="1"/>
    </xf>
    <xf numFmtId="0" fontId="6" fillId="0" borderId="23" xfId="0" applyFont="1" applyFill="1" applyBorder="1" applyAlignment="1">
      <alignment horizontal="justify" vertical="center" wrapText="1"/>
    </xf>
    <xf numFmtId="3" fontId="8" fillId="0" borderId="0" xfId="0" applyNumberFormat="1" applyFont="1" applyFill="1" applyAlignment="1">
      <alignment horizontal="right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right" vertical="center"/>
    </xf>
    <xf numFmtId="182" fontId="8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right"/>
    </xf>
    <xf numFmtId="4" fontId="7" fillId="0" borderId="0" xfId="0" applyNumberFormat="1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right" vertical="center"/>
    </xf>
    <xf numFmtId="4" fontId="8" fillId="0" borderId="0" xfId="0" applyNumberFormat="1" applyFont="1" applyFill="1" applyBorder="1" applyAlignment="1">
      <alignment horizontal="right" vertical="center"/>
    </xf>
    <xf numFmtId="182" fontId="8" fillId="0" borderId="0" xfId="0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center" vertical="center"/>
    </xf>
    <xf numFmtId="182" fontId="5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right" vertical="center"/>
    </xf>
    <xf numFmtId="182" fontId="19" fillId="0" borderId="0" xfId="0" applyNumberFormat="1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distributed" vertical="center" wrapText="1"/>
    </xf>
    <xf numFmtId="3" fontId="8" fillId="0" borderId="12" xfId="0" applyNumberFormat="1" applyFont="1" applyFill="1" applyBorder="1" applyAlignment="1">
      <alignment horizontal="right" vertical="center" wrapText="1"/>
    </xf>
    <xf numFmtId="182" fontId="25" fillId="0" borderId="0" xfId="0" applyNumberFormat="1" applyFont="1" applyFill="1" applyBorder="1" applyAlignment="1">
      <alignment horizontal="right" vertical="center"/>
    </xf>
    <xf numFmtId="182" fontId="26" fillId="0" borderId="0" xfId="0" applyNumberFormat="1" applyFont="1" applyFill="1" applyBorder="1" applyAlignment="1">
      <alignment horizontal="right" vertical="center"/>
    </xf>
    <xf numFmtId="182" fontId="6" fillId="0" borderId="0" xfId="0" applyNumberFormat="1" applyFont="1" applyFill="1" applyBorder="1" applyAlignment="1">
      <alignment horizontal="right" vertical="center"/>
    </xf>
    <xf numFmtId="182" fontId="27" fillId="0" borderId="0" xfId="0" applyNumberFormat="1" applyFont="1" applyFill="1" applyBorder="1" applyAlignment="1">
      <alignment horizontal="right" vertical="center"/>
    </xf>
    <xf numFmtId="182" fontId="7" fillId="0" borderId="0" xfId="0" applyNumberFormat="1" applyFont="1" applyFill="1" applyBorder="1" applyAlignment="1">
      <alignment horizontal="right" vertical="center"/>
    </xf>
    <xf numFmtId="182" fontId="28" fillId="0" borderId="0" xfId="0" applyNumberFormat="1" applyFont="1" applyFill="1" applyBorder="1" applyAlignment="1">
      <alignment horizontal="right" vertical="center"/>
    </xf>
    <xf numFmtId="177" fontId="8" fillId="0" borderId="24" xfId="0" applyNumberFormat="1" applyFont="1" applyFill="1" applyBorder="1" applyAlignment="1">
      <alignment horizontal="right" vertical="center" wrapText="1"/>
    </xf>
    <xf numFmtId="0" fontId="10" fillId="0" borderId="11" xfId="0" applyFont="1" applyFill="1" applyBorder="1" applyAlignment="1">
      <alignment horizontal="center" vertical="center"/>
    </xf>
    <xf numFmtId="177" fontId="7" fillId="0" borderId="0" xfId="0" applyNumberFormat="1" applyFont="1" applyFill="1" applyBorder="1" applyAlignment="1">
      <alignment horizontal="right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7" fillId="0" borderId="0" xfId="0" applyFont="1" applyFill="1" applyBorder="1" applyAlignment="1">
      <alignment horizontal="center" vertical="center"/>
    </xf>
    <xf numFmtId="3" fontId="29" fillId="0" borderId="0" xfId="0" applyNumberFormat="1" applyFont="1" applyFill="1" applyBorder="1" applyAlignment="1">
      <alignment horizontal="right" vertical="center"/>
    </xf>
    <xf numFmtId="176" fontId="29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right" vertical="center"/>
    </xf>
    <xf numFmtId="177" fontId="8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 wrapText="1"/>
    </xf>
    <xf numFmtId="3" fontId="7" fillId="0" borderId="0" xfId="0" applyNumberFormat="1" applyFont="1" applyFill="1" applyBorder="1" applyAlignment="1">
      <alignment horizontal="center" vertical="center"/>
    </xf>
    <xf numFmtId="177" fontId="8" fillId="0" borderId="0" xfId="0" applyNumberFormat="1" applyFont="1" applyFill="1" applyAlignment="1">
      <alignment horizontal="right" vertical="center" wrapText="1"/>
    </xf>
    <xf numFmtId="3" fontId="31" fillId="0" borderId="0" xfId="0" applyNumberFormat="1" applyFont="1" applyFill="1" applyBorder="1" applyAlignment="1">
      <alignment horizontal="right" vertical="center"/>
    </xf>
    <xf numFmtId="49" fontId="3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/>
    </xf>
    <xf numFmtId="49" fontId="5" fillId="0" borderId="25" xfId="0" applyNumberFormat="1" applyFont="1" applyFill="1" applyBorder="1" applyAlignment="1">
      <alignment vertical="center"/>
    </xf>
    <xf numFmtId="49" fontId="5" fillId="0" borderId="26" xfId="0" applyNumberFormat="1" applyFont="1" applyFill="1" applyBorder="1" applyAlignment="1">
      <alignment vertical="center"/>
    </xf>
    <xf numFmtId="49" fontId="5" fillId="0" borderId="12" xfId="0" applyNumberFormat="1" applyFont="1" applyFill="1" applyBorder="1" applyAlignment="1">
      <alignment vertical="center"/>
    </xf>
    <xf numFmtId="0" fontId="6" fillId="0" borderId="12" xfId="0" applyFont="1" applyFill="1" applyBorder="1" applyAlignment="1">
      <alignment horizontal="distributed" vertical="center" wrapText="1"/>
    </xf>
    <xf numFmtId="49" fontId="5" fillId="0" borderId="17" xfId="0" applyNumberFormat="1" applyFont="1" applyFill="1" applyBorder="1" applyAlignment="1">
      <alignment vertical="center"/>
    </xf>
    <xf numFmtId="49" fontId="5" fillId="0" borderId="14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distributed" vertical="center" wrapText="1"/>
    </xf>
    <xf numFmtId="49" fontId="5" fillId="0" borderId="11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distributed" vertical="center" wrapText="1"/>
    </xf>
    <xf numFmtId="0" fontId="6" fillId="0" borderId="26" xfId="0" applyFont="1" applyFill="1" applyBorder="1" applyAlignment="1">
      <alignment horizontal="justify" vertical="center" wrapText="1"/>
    </xf>
    <xf numFmtId="0" fontId="6" fillId="0" borderId="17" xfId="0" applyFont="1" applyFill="1" applyBorder="1" applyAlignment="1">
      <alignment horizontal="justify" vertical="center" wrapText="1"/>
    </xf>
    <xf numFmtId="49" fontId="6" fillId="0" borderId="0" xfId="0" applyNumberFormat="1" applyFont="1" applyFill="1" applyBorder="1" applyAlignment="1">
      <alignment vertical="center"/>
    </xf>
    <xf numFmtId="0" fontId="10" fillId="0" borderId="11" xfId="0" applyFont="1" applyFill="1" applyBorder="1" applyAlignment="1">
      <alignment horizontal="justify" vertical="center" wrapText="1"/>
    </xf>
    <xf numFmtId="49" fontId="6" fillId="0" borderId="0" xfId="0" applyNumberFormat="1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180" fontId="8" fillId="0" borderId="0" xfId="0" applyNumberFormat="1" applyFont="1" applyFill="1" applyBorder="1" applyAlignment="1">
      <alignment horizontal="right" vertical="center" wrapText="1"/>
    </xf>
    <xf numFmtId="0" fontId="6" fillId="0" borderId="0" xfId="0" applyFont="1" applyFill="1" applyAlignment="1">
      <alignment horizontal="right" vertical="center"/>
    </xf>
    <xf numFmtId="177" fontId="8" fillId="0" borderId="0" xfId="0" applyNumberFormat="1" applyFont="1" applyFill="1" applyAlignment="1">
      <alignment horizontal="right" vertical="center"/>
    </xf>
    <xf numFmtId="49" fontId="5" fillId="0" borderId="13" xfId="0" applyNumberFormat="1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 horizontal="right" vertical="center"/>
    </xf>
    <xf numFmtId="177" fontId="21" fillId="0" borderId="0" xfId="0" applyNumberFormat="1" applyFont="1" applyFill="1" applyBorder="1" applyAlignment="1">
      <alignment horizontal="right" vertical="center"/>
    </xf>
    <xf numFmtId="179" fontId="7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179" fontId="8" fillId="0" borderId="0" xfId="0" applyNumberFormat="1" applyFont="1" applyFill="1" applyBorder="1" applyAlignment="1">
      <alignment horizontal="right" vertical="center"/>
    </xf>
    <xf numFmtId="179" fontId="8" fillId="0" borderId="12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179" fontId="8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horizontal="distributed" vertical="center"/>
    </xf>
    <xf numFmtId="0" fontId="6" fillId="0" borderId="0" xfId="0" applyFont="1" applyFill="1" applyAlignment="1">
      <alignment horizontal="justify" vertical="center"/>
    </xf>
    <xf numFmtId="179" fontId="6" fillId="0" borderId="0" xfId="0" applyNumberFormat="1" applyFont="1" applyFill="1" applyAlignment="1">
      <alignment horizontal="right" vertical="center"/>
    </xf>
    <xf numFmtId="177" fontId="6" fillId="0" borderId="0" xfId="0" applyNumberFormat="1" applyFont="1" applyFill="1" applyBorder="1" applyAlignment="1">
      <alignment horizontal="right" vertical="center"/>
    </xf>
    <xf numFmtId="177" fontId="5" fillId="0" borderId="0" xfId="0" applyNumberFormat="1" applyFont="1" applyFill="1" applyBorder="1" applyAlignment="1">
      <alignment horizontal="right" vertical="center"/>
    </xf>
    <xf numFmtId="177" fontId="8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distributed" vertical="center"/>
    </xf>
    <xf numFmtId="179" fontId="9" fillId="0" borderId="0" xfId="0" applyNumberFormat="1" applyFont="1" applyFill="1" applyAlignment="1">
      <alignment horizontal="right" vertical="center"/>
    </xf>
    <xf numFmtId="0" fontId="6" fillId="0" borderId="12" xfId="0" applyFont="1" applyFill="1" applyBorder="1" applyAlignment="1">
      <alignment horizontal="justify" vertical="center"/>
    </xf>
    <xf numFmtId="0" fontId="6" fillId="0" borderId="12" xfId="0" applyFont="1" applyFill="1" applyBorder="1" applyAlignment="1">
      <alignment horizontal="right" vertical="center"/>
    </xf>
    <xf numFmtId="0" fontId="6" fillId="0" borderId="27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top"/>
    </xf>
    <xf numFmtId="0" fontId="13" fillId="0" borderId="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justify" vertical="top"/>
    </xf>
    <xf numFmtId="0" fontId="6" fillId="0" borderId="11" xfId="0" applyFont="1" applyFill="1" applyBorder="1" applyAlignment="1">
      <alignment horizontal="right" vertical="center"/>
    </xf>
    <xf numFmtId="177" fontId="5" fillId="0" borderId="0" xfId="0" applyNumberFormat="1" applyFont="1" applyFill="1" applyBorder="1" applyAlignment="1">
      <alignment vertical="center"/>
    </xf>
    <xf numFmtId="177" fontId="19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8" fillId="0" borderId="12" xfId="0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distributed" vertical="center"/>
    </xf>
    <xf numFmtId="0" fontId="6" fillId="0" borderId="17" xfId="0" applyFont="1" applyFill="1" applyBorder="1" applyAlignment="1">
      <alignment horizontal="distributed" vertical="center"/>
    </xf>
    <xf numFmtId="0" fontId="16" fillId="0" borderId="0" xfId="0" applyFont="1" applyFill="1" applyBorder="1" applyAlignment="1">
      <alignment/>
    </xf>
    <xf numFmtId="0" fontId="8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justify" vertical="center"/>
    </xf>
    <xf numFmtId="0" fontId="6" fillId="0" borderId="17" xfId="0" applyFont="1" applyFill="1" applyBorder="1" applyAlignment="1">
      <alignment horizontal="justify" vertical="center"/>
    </xf>
    <xf numFmtId="3" fontId="8" fillId="0" borderId="0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0" fontId="8" fillId="0" borderId="28" xfId="0" applyFont="1" applyFill="1" applyBorder="1" applyAlignment="1">
      <alignment horizontal="right" wrapText="1"/>
    </xf>
    <xf numFmtId="0" fontId="8" fillId="0" borderId="12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distributed" vertical="center" wrapText="1"/>
    </xf>
    <xf numFmtId="0" fontId="10" fillId="0" borderId="12" xfId="0" applyFont="1" applyFill="1" applyBorder="1" applyAlignment="1">
      <alignment horizontal="left" vertical="center"/>
    </xf>
    <xf numFmtId="3" fontId="8" fillId="0" borderId="0" xfId="0" applyNumberFormat="1" applyFont="1" applyFill="1" applyBorder="1" applyAlignment="1">
      <alignment horizontal="right"/>
    </xf>
    <xf numFmtId="0" fontId="6" fillId="0" borderId="15" xfId="0" applyFont="1" applyFill="1" applyBorder="1" applyAlignment="1">
      <alignment horizontal="center" wrapText="1"/>
    </xf>
    <xf numFmtId="0" fontId="6" fillId="0" borderId="26" xfId="0" applyFont="1" applyFill="1" applyBorder="1" applyAlignment="1">
      <alignment horizontal="center" wrapText="1"/>
    </xf>
    <xf numFmtId="0" fontId="6" fillId="0" borderId="2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vertical="center"/>
    </xf>
    <xf numFmtId="49" fontId="6" fillId="0" borderId="13" xfId="0" applyNumberFormat="1" applyFont="1" applyFill="1" applyBorder="1" applyAlignment="1">
      <alignment/>
    </xf>
    <xf numFmtId="0" fontId="4" fillId="0" borderId="0" xfId="66" applyFont="1" applyFill="1" applyAlignment="1">
      <alignment horizontal="center"/>
      <protection/>
    </xf>
    <xf numFmtId="0" fontId="4" fillId="0" borderId="0" xfId="66" applyFont="1" applyFill="1" applyBorder="1" applyAlignment="1">
      <alignment horizontal="center"/>
      <protection/>
    </xf>
    <xf numFmtId="49" fontId="5" fillId="0" borderId="0" xfId="66" applyNumberFormat="1" applyFont="1" applyFill="1" applyBorder="1" applyAlignment="1">
      <alignment vertical="center"/>
      <protection/>
    </xf>
    <xf numFmtId="0" fontId="18" fillId="0" borderId="0" xfId="66" applyFont="1" applyFill="1" applyBorder="1" applyAlignment="1">
      <alignment horizontal="center"/>
      <protection/>
    </xf>
    <xf numFmtId="0" fontId="5" fillId="0" borderId="0" xfId="66" applyFont="1" applyFill="1">
      <alignment/>
      <protection/>
    </xf>
    <xf numFmtId="0" fontId="5" fillId="0" borderId="0" xfId="66" applyFont="1" applyFill="1" applyBorder="1" applyAlignment="1">
      <alignment/>
      <protection/>
    </xf>
    <xf numFmtId="182" fontId="19" fillId="0" borderId="0" xfId="66" applyNumberFormat="1" applyFont="1" applyFill="1" applyBorder="1" applyAlignment="1">
      <alignment vertical="center"/>
      <protection/>
    </xf>
    <xf numFmtId="0" fontId="6" fillId="0" borderId="0" xfId="66" applyFont="1" applyFill="1" applyBorder="1" applyAlignment="1">
      <alignment horizontal="right"/>
      <protection/>
    </xf>
    <xf numFmtId="182" fontId="5" fillId="0" borderId="0" xfId="66" applyNumberFormat="1" applyFont="1" applyFill="1" applyBorder="1" applyAlignment="1">
      <alignment vertical="center"/>
      <protection/>
    </xf>
    <xf numFmtId="0" fontId="6" fillId="0" borderId="0" xfId="66" applyFont="1" applyFill="1" applyBorder="1" applyAlignment="1">
      <alignment horizontal="right" vertical="center"/>
      <protection/>
    </xf>
    <xf numFmtId="0" fontId="38" fillId="0" borderId="0" xfId="66" applyFont="1" applyFill="1" applyBorder="1" applyAlignment="1">
      <alignment horizontal="center" vertical="center"/>
      <protection/>
    </xf>
    <xf numFmtId="0" fontId="13" fillId="0" borderId="0" xfId="66" applyFont="1" applyFill="1" applyBorder="1" applyAlignment="1">
      <alignment horizontal="center" vertical="center"/>
      <protection/>
    </xf>
    <xf numFmtId="0" fontId="20" fillId="0" borderId="0" xfId="66" applyFont="1" applyFill="1" applyBorder="1" applyAlignment="1">
      <alignment horizontal="center" vertical="center"/>
      <protection/>
    </xf>
    <xf numFmtId="0" fontId="6" fillId="0" borderId="0" xfId="66" applyFont="1" applyFill="1" applyBorder="1" applyAlignment="1">
      <alignment horizontal="center" vertical="center"/>
      <protection/>
    </xf>
    <xf numFmtId="0" fontId="6" fillId="0" borderId="12" xfId="66" applyFont="1" applyFill="1" applyBorder="1" applyAlignment="1">
      <alignment horizontal="center" vertical="center" wrapText="1"/>
      <protection/>
    </xf>
    <xf numFmtId="0" fontId="6" fillId="0" borderId="17" xfId="66" applyFont="1" applyFill="1" applyBorder="1" applyAlignment="1">
      <alignment horizontal="center" vertical="center" wrapText="1"/>
      <protection/>
    </xf>
    <xf numFmtId="177" fontId="8" fillId="0" borderId="0" xfId="65" applyNumberFormat="1" applyFont="1" applyFill="1" applyBorder="1" applyAlignment="1">
      <alignment horizontal="right" vertical="center" wrapText="1"/>
      <protection/>
    </xf>
    <xf numFmtId="0" fontId="8" fillId="0" borderId="0" xfId="66" applyFont="1" applyFill="1" applyBorder="1" applyAlignment="1">
      <alignment horizontal="right" vertical="center"/>
      <protection/>
    </xf>
    <xf numFmtId="182" fontId="8" fillId="0" borderId="0" xfId="66" applyNumberFormat="1" applyFont="1" applyFill="1" applyBorder="1" applyAlignment="1">
      <alignment horizontal="right" vertical="center"/>
      <protection/>
    </xf>
    <xf numFmtId="3" fontId="8" fillId="0" borderId="0" xfId="66" applyNumberFormat="1" applyFont="1" applyFill="1" applyBorder="1" applyAlignment="1">
      <alignment horizontal="right" vertical="center"/>
      <protection/>
    </xf>
    <xf numFmtId="3" fontId="7" fillId="0" borderId="0" xfId="66" applyNumberFormat="1" applyFont="1" applyFill="1" applyBorder="1" applyAlignment="1">
      <alignment horizontal="right" vertical="center"/>
      <protection/>
    </xf>
    <xf numFmtId="0" fontId="10" fillId="0" borderId="0" xfId="66" applyFont="1" applyFill="1" applyBorder="1" applyAlignment="1">
      <alignment horizontal="right" vertical="center"/>
      <protection/>
    </xf>
    <xf numFmtId="182" fontId="8" fillId="0" borderId="0" xfId="66" applyNumberFormat="1" applyFont="1" applyFill="1" applyBorder="1" applyAlignment="1">
      <alignment vertical="center"/>
      <protection/>
    </xf>
    <xf numFmtId="182" fontId="7" fillId="0" borderId="0" xfId="66" applyNumberFormat="1" applyFont="1" applyFill="1" applyBorder="1" applyAlignment="1">
      <alignment horizontal="right" vertical="center"/>
      <protection/>
    </xf>
    <xf numFmtId="0" fontId="10" fillId="0" borderId="0" xfId="66" applyFont="1" applyFill="1" applyBorder="1" applyAlignment="1">
      <alignment horizontal="center" vertical="center"/>
      <protection/>
    </xf>
    <xf numFmtId="0" fontId="9" fillId="0" borderId="0" xfId="66" applyFont="1" applyFill="1" applyBorder="1" applyAlignment="1">
      <alignment horizontal="right" vertical="center"/>
      <protection/>
    </xf>
    <xf numFmtId="0" fontId="6" fillId="0" borderId="0" xfId="66" applyFont="1" applyFill="1" applyBorder="1" applyAlignment="1">
      <alignment horizontal="center"/>
      <protection/>
    </xf>
    <xf numFmtId="0" fontId="8" fillId="0" borderId="0" xfId="66" applyFont="1" applyFill="1" applyBorder="1" applyAlignment="1">
      <alignment horizontal="right"/>
      <protection/>
    </xf>
    <xf numFmtId="0" fontId="6" fillId="0" borderId="0" xfId="66" applyFont="1" applyFill="1" applyBorder="1" applyAlignment="1">
      <alignment vertical="center"/>
      <protection/>
    </xf>
    <xf numFmtId="0" fontId="0" fillId="0" borderId="0" xfId="66" applyFill="1" applyBorder="1" applyAlignment="1">
      <alignment vertical="center"/>
      <protection/>
    </xf>
    <xf numFmtId="0" fontId="7" fillId="0" borderId="0" xfId="66" applyFont="1" applyFill="1" applyBorder="1" applyAlignment="1">
      <alignment horizontal="right"/>
      <protection/>
    </xf>
    <xf numFmtId="0" fontId="7" fillId="0" borderId="0" xfId="66" applyFont="1" applyFill="1" applyBorder="1" applyAlignment="1">
      <alignment horizontal="right" vertical="center"/>
      <protection/>
    </xf>
    <xf numFmtId="4" fontId="7" fillId="0" borderId="0" xfId="66" applyNumberFormat="1" applyFont="1" applyFill="1" applyBorder="1" applyAlignment="1">
      <alignment horizontal="right" vertical="center"/>
      <protection/>
    </xf>
    <xf numFmtId="0" fontId="22" fillId="0" borderId="0" xfId="66" applyFont="1" applyFill="1" applyBorder="1" applyAlignment="1">
      <alignment horizontal="right" vertical="center"/>
      <protection/>
    </xf>
    <xf numFmtId="4" fontId="8" fillId="0" borderId="0" xfId="66" applyNumberFormat="1" applyFont="1" applyFill="1" applyBorder="1" applyAlignment="1">
      <alignment horizontal="right" vertical="center"/>
      <protection/>
    </xf>
    <xf numFmtId="0" fontId="16" fillId="0" borderId="0" xfId="66" applyFont="1" applyFill="1">
      <alignment/>
      <protection/>
    </xf>
    <xf numFmtId="181" fontId="8" fillId="0" borderId="0" xfId="66" applyNumberFormat="1" applyFont="1" applyFill="1" applyBorder="1" applyAlignment="1">
      <alignment vertical="center"/>
      <protection/>
    </xf>
    <xf numFmtId="0" fontId="6" fillId="0" borderId="0" xfId="66" applyFont="1" applyFill="1">
      <alignment/>
      <protection/>
    </xf>
    <xf numFmtId="0" fontId="23" fillId="0" borderId="0" xfId="66" applyFont="1" applyFill="1" applyBorder="1" applyAlignment="1">
      <alignment horizontal="right" vertical="center"/>
      <protection/>
    </xf>
    <xf numFmtId="182" fontId="19" fillId="0" borderId="0" xfId="66" applyNumberFormat="1" applyFont="1" applyFill="1" applyBorder="1" applyAlignment="1">
      <alignment horizontal="center" vertical="center"/>
      <protection/>
    </xf>
    <xf numFmtId="49" fontId="5" fillId="0" borderId="0" xfId="66" applyNumberFormat="1" applyFont="1" applyFill="1" applyBorder="1" applyAlignment="1">
      <alignment horizontal="center" vertical="center"/>
      <protection/>
    </xf>
    <xf numFmtId="181" fontId="8" fillId="0" borderId="0" xfId="66" applyNumberFormat="1" applyFont="1" applyFill="1" applyBorder="1" applyAlignment="1">
      <alignment horizontal="right" vertical="center"/>
      <protection/>
    </xf>
    <xf numFmtId="0" fontId="17" fillId="0" borderId="0" xfId="66" applyFont="1" applyFill="1" applyBorder="1" applyAlignment="1">
      <alignment horizontal="right" vertical="center"/>
      <protection/>
    </xf>
    <xf numFmtId="181" fontId="7" fillId="0" borderId="0" xfId="66" applyNumberFormat="1" applyFont="1" applyFill="1" applyBorder="1" applyAlignment="1">
      <alignment horizontal="right" vertical="center"/>
      <protection/>
    </xf>
    <xf numFmtId="181" fontId="7" fillId="0" borderId="0" xfId="66" applyNumberFormat="1" applyFont="1" applyFill="1" applyBorder="1" applyAlignment="1">
      <alignment vertical="center"/>
      <protection/>
    </xf>
    <xf numFmtId="181" fontId="5" fillId="0" borderId="0" xfId="66" applyNumberFormat="1" applyFont="1" applyFill="1" applyBorder="1" applyAlignment="1">
      <alignment vertical="center"/>
      <protection/>
    </xf>
    <xf numFmtId="182" fontId="25" fillId="0" borderId="0" xfId="66" applyNumberFormat="1" applyFont="1" applyFill="1" applyBorder="1" applyAlignment="1">
      <alignment horizontal="right" vertical="center"/>
      <protection/>
    </xf>
    <xf numFmtId="182" fontId="26" fillId="0" borderId="0" xfId="66" applyNumberFormat="1" applyFont="1" applyFill="1" applyBorder="1" applyAlignment="1">
      <alignment horizontal="right" vertical="center"/>
      <protection/>
    </xf>
    <xf numFmtId="182" fontId="6" fillId="0" borderId="0" xfId="66" applyNumberFormat="1" applyFont="1" applyFill="1" applyBorder="1" applyAlignment="1">
      <alignment horizontal="right" vertical="center"/>
      <protection/>
    </xf>
    <xf numFmtId="182" fontId="27" fillId="0" borderId="0" xfId="66" applyNumberFormat="1" applyFont="1" applyFill="1" applyBorder="1" applyAlignment="1">
      <alignment horizontal="right" vertical="center"/>
      <protection/>
    </xf>
    <xf numFmtId="182" fontId="28" fillId="0" borderId="0" xfId="66" applyNumberFormat="1" applyFont="1" applyFill="1" applyBorder="1" applyAlignment="1">
      <alignment horizontal="right" vertical="center"/>
      <protection/>
    </xf>
    <xf numFmtId="0" fontId="4" fillId="0" borderId="0" xfId="66" applyFont="1" applyFill="1" applyBorder="1" applyAlignment="1">
      <alignment horizontal="left"/>
      <protection/>
    </xf>
    <xf numFmtId="0" fontId="4" fillId="0" borderId="0" xfId="66" applyFont="1" applyFill="1" applyBorder="1" applyAlignment="1">
      <alignment vertical="center"/>
      <protection/>
    </xf>
    <xf numFmtId="0" fontId="4" fillId="0" borderId="0" xfId="66" applyFont="1" applyFill="1" applyBorder="1" applyAlignment="1">
      <alignment horizontal="center" vertical="center"/>
      <protection/>
    </xf>
    <xf numFmtId="0" fontId="4" fillId="0" borderId="0" xfId="66" applyFont="1" applyFill="1" applyBorder="1" applyAlignment="1">
      <alignment horizontal="left" vertical="center"/>
      <protection/>
    </xf>
    <xf numFmtId="0" fontId="6" fillId="0" borderId="0" xfId="66" applyFont="1" applyFill="1" applyBorder="1" applyAlignment="1">
      <alignment/>
      <protection/>
    </xf>
    <xf numFmtId="0" fontId="6" fillId="0" borderId="0" xfId="66" applyFont="1" applyFill="1" applyAlignment="1">
      <alignment horizontal="left"/>
      <protection/>
    </xf>
    <xf numFmtId="0" fontId="11" fillId="0" borderId="0" xfId="66" applyFont="1" applyFill="1" applyBorder="1" applyAlignment="1">
      <alignment horizontal="distributed" vertical="center"/>
      <protection/>
    </xf>
    <xf numFmtId="0" fontId="6" fillId="0" borderId="0" xfId="66" applyFont="1" applyFill="1" applyBorder="1" applyAlignment="1">
      <alignment horizontal="distributed" vertical="center"/>
      <protection/>
    </xf>
    <xf numFmtId="0" fontId="12" fillId="0" borderId="0" xfId="66" applyFont="1" applyFill="1" applyBorder="1" applyAlignment="1">
      <alignment horizontal="center" vertical="center"/>
      <protection/>
    </xf>
    <xf numFmtId="0" fontId="6" fillId="0" borderId="0" xfId="66" applyFont="1" applyFill="1" applyBorder="1" applyAlignment="1">
      <alignment horizontal="center" vertical="top"/>
      <protection/>
    </xf>
    <xf numFmtId="0" fontId="14" fillId="0" borderId="0" xfId="66" applyFont="1" applyFill="1" applyBorder="1" applyAlignment="1">
      <alignment horizontal="center" vertical="center"/>
      <protection/>
    </xf>
    <xf numFmtId="49" fontId="5" fillId="0" borderId="0" xfId="66" applyNumberFormat="1" applyFont="1" applyFill="1" applyBorder="1" applyAlignment="1">
      <alignment horizontal="right" vertical="center"/>
      <protection/>
    </xf>
    <xf numFmtId="0" fontId="6" fillId="0" borderId="0" xfId="66" applyFont="1" applyFill="1" applyBorder="1" applyAlignment="1">
      <alignment horizontal="center" vertical="center" wrapText="1"/>
      <protection/>
    </xf>
    <xf numFmtId="177" fontId="8" fillId="0" borderId="24" xfId="65" applyNumberFormat="1" applyFont="1" applyFill="1" applyBorder="1" applyAlignment="1">
      <alignment horizontal="right" vertical="center" wrapText="1"/>
      <protection/>
    </xf>
    <xf numFmtId="0" fontId="15" fillId="0" borderId="0" xfId="66" applyFont="1" applyFill="1" applyBorder="1" applyAlignment="1">
      <alignment horizontal="distributed" vertical="center"/>
      <protection/>
    </xf>
    <xf numFmtId="0" fontId="15" fillId="0" borderId="0" xfId="66" applyFont="1" applyFill="1" applyBorder="1" applyAlignment="1">
      <alignment horizontal="center" vertical="center"/>
      <protection/>
    </xf>
    <xf numFmtId="0" fontId="16" fillId="0" borderId="0" xfId="66" applyFont="1" applyFill="1" applyBorder="1" applyAlignment="1">
      <alignment vertical="center"/>
      <protection/>
    </xf>
    <xf numFmtId="0" fontId="6" fillId="0" borderId="0" xfId="66" applyFont="1" applyFill="1" applyBorder="1" applyAlignment="1">
      <alignment horizontal="justify" vertical="center"/>
      <protection/>
    </xf>
    <xf numFmtId="180" fontId="6" fillId="0" borderId="0" xfId="66" applyNumberFormat="1" applyFont="1" applyFill="1" applyBorder="1" applyAlignment="1">
      <alignment horizontal="right" vertical="center"/>
      <protection/>
    </xf>
    <xf numFmtId="180" fontId="8" fillId="0" borderId="0" xfId="66" applyNumberFormat="1" applyFont="1" applyFill="1" applyBorder="1" applyAlignment="1">
      <alignment horizontal="right" vertical="center"/>
      <protection/>
    </xf>
    <xf numFmtId="0" fontId="6" fillId="0" borderId="16" xfId="66" applyFont="1" applyFill="1" applyBorder="1" applyAlignment="1">
      <alignment horizontal="center" vertical="center" wrapText="1"/>
      <protection/>
    </xf>
    <xf numFmtId="0" fontId="8" fillId="0" borderId="0" xfId="66" applyFont="1" applyFill="1" applyBorder="1" applyAlignment="1">
      <alignment horizontal="right" vertical="center" wrapText="1"/>
      <protection/>
    </xf>
    <xf numFmtId="3" fontId="8" fillId="0" borderId="0" xfId="66" applyNumberFormat="1" applyFont="1" applyFill="1" applyBorder="1" applyAlignment="1">
      <alignment horizontal="right" vertical="center" wrapText="1"/>
      <protection/>
    </xf>
    <xf numFmtId="0" fontId="9" fillId="0" borderId="0" xfId="66" applyFont="1" applyFill="1" applyBorder="1" applyAlignment="1">
      <alignment horizontal="right" vertical="center" wrapText="1"/>
      <protection/>
    </xf>
    <xf numFmtId="49" fontId="6" fillId="0" borderId="0" xfId="66" applyNumberFormat="1" applyFont="1" applyFill="1" applyBorder="1" applyAlignment="1">
      <alignment vertical="center"/>
      <protection/>
    </xf>
    <xf numFmtId="0" fontId="4" fillId="0" borderId="0" xfId="66" applyFont="1" applyFill="1">
      <alignment/>
      <protection/>
    </xf>
    <xf numFmtId="0" fontId="16" fillId="0" borderId="0" xfId="66" applyFont="1" applyFill="1" applyBorder="1">
      <alignment/>
      <protection/>
    </xf>
    <xf numFmtId="0" fontId="6" fillId="0" borderId="0" xfId="66" applyFont="1" applyFill="1" applyBorder="1" applyAlignment="1">
      <alignment horizontal="right" vertical="center" wrapText="1"/>
      <protection/>
    </xf>
    <xf numFmtId="0" fontId="8" fillId="0" borderId="0" xfId="66" applyFont="1" applyFill="1" applyBorder="1" applyAlignment="1">
      <alignment horizontal="center" vertical="center"/>
      <protection/>
    </xf>
    <xf numFmtId="176" fontId="29" fillId="0" borderId="0" xfId="66" applyNumberFormat="1" applyFont="1" applyFill="1" applyBorder="1" applyAlignment="1">
      <alignment horizontal="right" vertical="center"/>
      <protection/>
    </xf>
    <xf numFmtId="0" fontId="6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176" fontId="8" fillId="0" borderId="0" xfId="0" applyNumberFormat="1" applyFont="1" applyFill="1" applyBorder="1" applyAlignment="1">
      <alignment horizontal="right" vertical="center"/>
    </xf>
    <xf numFmtId="176" fontId="21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center" vertical="center" wrapText="1"/>
    </xf>
    <xf numFmtId="49" fontId="43" fillId="0" borderId="0" xfId="0" applyNumberFormat="1" applyFont="1" applyFill="1" applyBorder="1" applyAlignment="1">
      <alignment horizontal="center" vertical="center" wrapText="1"/>
    </xf>
    <xf numFmtId="176" fontId="7" fillId="0" borderId="0" xfId="0" applyNumberFormat="1" applyFont="1" applyFill="1" applyBorder="1" applyAlignment="1">
      <alignment horizontal="right" vertical="center"/>
    </xf>
    <xf numFmtId="0" fontId="0" fillId="0" borderId="13" xfId="0" applyFill="1" applyBorder="1" applyAlignment="1">
      <alignment vertical="center"/>
    </xf>
    <xf numFmtId="0" fontId="6" fillId="0" borderId="13" xfId="0" applyFont="1" applyFill="1" applyBorder="1" applyAlignment="1">
      <alignment/>
    </xf>
    <xf numFmtId="177" fontId="21" fillId="0" borderId="0" xfId="0" applyNumberFormat="1" applyFont="1" applyFill="1" applyBorder="1" applyAlignment="1">
      <alignment horizontal="right" vertical="center" wrapText="1"/>
    </xf>
    <xf numFmtId="49" fontId="6" fillId="0" borderId="12" xfId="0" applyNumberFormat="1" applyFont="1" applyFill="1" applyBorder="1" applyAlignment="1">
      <alignment horizontal="center" vertical="center"/>
    </xf>
    <xf numFmtId="177" fontId="21" fillId="0" borderId="12" xfId="0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 horizontal="center" vertical="center"/>
    </xf>
    <xf numFmtId="176" fontId="8" fillId="0" borderId="0" xfId="0" applyNumberFormat="1" applyFont="1" applyFill="1" applyAlignment="1">
      <alignment horizontal="right" vertical="center" wrapText="1"/>
    </xf>
    <xf numFmtId="176" fontId="8" fillId="0" borderId="0" xfId="0" applyNumberFormat="1" applyFont="1" applyFill="1" applyAlignment="1">
      <alignment vertical="center" wrapText="1"/>
    </xf>
    <xf numFmtId="49" fontId="8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 wrapText="1"/>
    </xf>
    <xf numFmtId="0" fontId="4" fillId="0" borderId="0" xfId="0" applyFont="1" applyFill="1" applyAlignment="1">
      <alignment/>
    </xf>
    <xf numFmtId="3" fontId="8" fillId="0" borderId="0" xfId="0" applyNumberFormat="1" applyFont="1" applyFill="1" applyBorder="1" applyAlignment="1">
      <alignment horizontal="right" vertical="center" wrapText="1"/>
    </xf>
    <xf numFmtId="206" fontId="8" fillId="0" borderId="0" xfId="0" applyNumberFormat="1" applyFont="1" applyFill="1" applyBorder="1" applyAlignment="1">
      <alignment horizontal="right" vertical="center" wrapText="1"/>
    </xf>
    <xf numFmtId="178" fontId="8" fillId="0" borderId="0" xfId="0" applyNumberFormat="1" applyFont="1" applyFill="1" applyAlignment="1">
      <alignment horizontal="right" vertical="center" wrapText="1"/>
    </xf>
    <xf numFmtId="0" fontId="5" fillId="0" borderId="29" xfId="0" applyFont="1" applyFill="1" applyBorder="1" applyAlignment="1">
      <alignment vertical="center"/>
    </xf>
    <xf numFmtId="0" fontId="6" fillId="0" borderId="29" xfId="0" applyFont="1" applyFill="1" applyBorder="1" applyAlignment="1">
      <alignment vertical="center"/>
    </xf>
    <xf numFmtId="211" fontId="7" fillId="0" borderId="0" xfId="0" applyNumberFormat="1" applyFont="1" applyFill="1" applyBorder="1" applyAlignment="1">
      <alignment horizontal="right" vertical="center"/>
    </xf>
    <xf numFmtId="211" fontId="8" fillId="0" borderId="0" xfId="0" applyNumberFormat="1" applyFont="1" applyFill="1" applyBorder="1" applyAlignment="1">
      <alignment horizontal="right" vertical="center"/>
    </xf>
    <xf numFmtId="0" fontId="8" fillId="0" borderId="0" xfId="0" applyNumberFormat="1" applyFont="1" applyFill="1" applyBorder="1" applyAlignment="1">
      <alignment horizontal="right" vertical="center"/>
    </xf>
    <xf numFmtId="213" fontId="8" fillId="0" borderId="0" xfId="0" applyNumberFormat="1" applyFont="1" applyFill="1" applyBorder="1" applyAlignment="1">
      <alignment horizontal="right" vertical="center" wrapText="1"/>
    </xf>
    <xf numFmtId="49" fontId="46" fillId="0" borderId="0" xfId="0" applyNumberFormat="1" applyFont="1" applyFill="1" applyBorder="1" applyAlignment="1">
      <alignment vertical="center"/>
    </xf>
    <xf numFmtId="211" fontId="8" fillId="0" borderId="24" xfId="0" applyNumberFormat="1" applyFont="1" applyFill="1" applyBorder="1" applyAlignment="1">
      <alignment horizontal="right" vertical="center"/>
    </xf>
    <xf numFmtId="177" fontId="6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vertical="center" wrapText="1"/>
    </xf>
    <xf numFmtId="189" fontId="32" fillId="0" borderId="0" xfId="0" applyNumberFormat="1" applyFont="1" applyFill="1" applyBorder="1" applyAlignment="1">
      <alignment vertical="center"/>
    </xf>
    <xf numFmtId="49" fontId="32" fillId="0" borderId="0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41" fontId="21" fillId="0" borderId="0" xfId="65" applyNumberFormat="1" applyFont="1" applyFill="1" applyBorder="1" applyAlignment="1">
      <alignment horizontal="right" vertical="center" wrapText="1"/>
      <protection/>
    </xf>
    <xf numFmtId="41" fontId="21" fillId="0" borderId="0" xfId="53" applyNumberFormat="1" applyFont="1" applyFill="1" applyBorder="1" applyAlignment="1">
      <alignment horizontal="right" vertical="center" wrapText="1"/>
    </xf>
    <xf numFmtId="41" fontId="21" fillId="0" borderId="0" xfId="65" applyNumberFormat="1" applyFont="1" applyFill="1" applyBorder="1" applyAlignment="1">
      <alignment horizontal="center" vertical="center" wrapText="1"/>
      <protection/>
    </xf>
    <xf numFmtId="177" fontId="8" fillId="0" borderId="0" xfId="53" applyNumberFormat="1" applyFont="1" applyFill="1" applyBorder="1" applyAlignment="1">
      <alignment horizontal="right" vertical="center" wrapText="1"/>
    </xf>
    <xf numFmtId="41" fontId="21" fillId="0" borderId="24" xfId="65" applyNumberFormat="1" applyFont="1" applyFill="1" applyBorder="1" applyAlignment="1">
      <alignment horizontal="right" vertical="center" wrapText="1"/>
      <protection/>
    </xf>
    <xf numFmtId="49" fontId="5" fillId="0" borderId="0" xfId="64" applyNumberFormat="1" applyFont="1" applyFill="1" applyBorder="1" applyAlignment="1">
      <alignment vertical="center"/>
      <protection/>
    </xf>
    <xf numFmtId="182" fontId="5" fillId="0" borderId="0" xfId="64" applyNumberFormat="1" applyFont="1" applyFill="1" applyBorder="1" applyAlignment="1">
      <alignment vertical="center"/>
      <protection/>
    </xf>
    <xf numFmtId="182" fontId="19" fillId="0" borderId="0" xfId="64" applyNumberFormat="1" applyFont="1" applyFill="1" applyBorder="1" applyAlignment="1">
      <alignment vertical="center"/>
      <protection/>
    </xf>
    <xf numFmtId="0" fontId="6" fillId="0" borderId="0" xfId="64" applyFont="1" applyFill="1" applyBorder="1" applyAlignment="1">
      <alignment horizontal="center" vertical="center"/>
      <protection/>
    </xf>
    <xf numFmtId="3" fontId="8" fillId="0" borderId="0" xfId="64" applyNumberFormat="1" applyFont="1" applyFill="1" applyBorder="1" applyAlignment="1">
      <alignment horizontal="right" vertical="center"/>
      <protection/>
    </xf>
    <xf numFmtId="0" fontId="8" fillId="0" borderId="0" xfId="64" applyFont="1" applyFill="1" applyBorder="1" applyAlignment="1">
      <alignment horizontal="right" vertical="center"/>
      <protection/>
    </xf>
    <xf numFmtId="182" fontId="8" fillId="0" borderId="0" xfId="64" applyNumberFormat="1" applyFont="1" applyFill="1" applyBorder="1" applyAlignment="1">
      <alignment horizontal="right" vertical="center"/>
      <protection/>
    </xf>
    <xf numFmtId="0" fontId="9" fillId="0" borderId="0" xfId="64" applyFont="1" applyFill="1" applyBorder="1" applyAlignment="1">
      <alignment horizontal="right" vertical="center"/>
      <protection/>
    </xf>
    <xf numFmtId="0" fontId="17" fillId="0" borderId="0" xfId="64" applyFont="1" applyFill="1" applyBorder="1" applyAlignment="1">
      <alignment horizontal="right" vertical="center"/>
      <protection/>
    </xf>
    <xf numFmtId="181" fontId="8" fillId="0" borderId="0" xfId="64" applyNumberFormat="1" applyFont="1" applyFill="1" applyBorder="1" applyAlignment="1">
      <alignment vertical="center"/>
      <protection/>
    </xf>
    <xf numFmtId="181" fontId="8" fillId="0" borderId="0" xfId="64" applyNumberFormat="1" applyFont="1" applyFill="1" applyBorder="1" applyAlignment="1">
      <alignment horizontal="right" vertical="center"/>
      <protection/>
    </xf>
    <xf numFmtId="181" fontId="5" fillId="0" borderId="0" xfId="64" applyNumberFormat="1" applyFont="1" applyFill="1" applyBorder="1" applyAlignment="1">
      <alignment vertical="center"/>
      <protection/>
    </xf>
    <xf numFmtId="181" fontId="7" fillId="0" borderId="0" xfId="64" applyNumberFormat="1" applyFont="1" applyFill="1" applyBorder="1" applyAlignment="1">
      <alignment vertical="center"/>
      <protection/>
    </xf>
    <xf numFmtId="181" fontId="7" fillId="0" borderId="0" xfId="64" applyNumberFormat="1" applyFont="1" applyFill="1" applyBorder="1" applyAlignment="1">
      <alignment horizontal="right" vertical="center"/>
      <protection/>
    </xf>
    <xf numFmtId="49" fontId="6" fillId="0" borderId="0" xfId="64" applyNumberFormat="1" applyFont="1" applyFill="1" applyBorder="1" applyAlignment="1">
      <alignment vertical="center"/>
      <protection/>
    </xf>
    <xf numFmtId="176" fontId="29" fillId="0" borderId="0" xfId="64" applyNumberFormat="1" applyFont="1" applyFill="1" applyBorder="1" applyAlignment="1">
      <alignment horizontal="right" vertical="center"/>
      <protection/>
    </xf>
    <xf numFmtId="0" fontId="29" fillId="0" borderId="0" xfId="64" applyFont="1" applyFill="1" applyBorder="1" applyAlignment="1">
      <alignment horizontal="right" vertical="center"/>
      <protection/>
    </xf>
    <xf numFmtId="0" fontId="8" fillId="0" borderId="0" xfId="64" applyFont="1" applyFill="1" applyBorder="1" applyAlignment="1">
      <alignment horizontal="center" vertical="center"/>
      <protection/>
    </xf>
    <xf numFmtId="3" fontId="8" fillId="0" borderId="0" xfId="64" applyNumberFormat="1" applyFont="1" applyFill="1" applyAlignment="1">
      <alignment horizontal="right" vertical="center"/>
      <protection/>
    </xf>
    <xf numFmtId="0" fontId="8" fillId="0" borderId="12" xfId="64" applyFont="1" applyFill="1" applyBorder="1" applyAlignment="1">
      <alignment horizontal="right" vertical="center"/>
      <protection/>
    </xf>
    <xf numFmtId="49" fontId="5" fillId="0" borderId="0" xfId="64" applyNumberFormat="1" applyFont="1" applyFill="1" applyBorder="1" applyAlignment="1">
      <alignment horizontal="center" vertical="center"/>
      <protection/>
    </xf>
    <xf numFmtId="0" fontId="23" fillId="0" borderId="0" xfId="64" applyFont="1" applyFill="1" applyBorder="1" applyAlignment="1">
      <alignment horizontal="right" vertical="center"/>
      <protection/>
    </xf>
    <xf numFmtId="49" fontId="34" fillId="0" borderId="0" xfId="64" applyNumberFormat="1" applyFont="1" applyFill="1" applyBorder="1" applyAlignment="1">
      <alignment horizontal="right" vertical="center"/>
      <protection/>
    </xf>
    <xf numFmtId="3" fontId="7" fillId="0" borderId="0" xfId="64" applyNumberFormat="1" applyFont="1" applyFill="1" applyBorder="1" applyAlignment="1">
      <alignment horizontal="right" vertical="center"/>
      <protection/>
    </xf>
    <xf numFmtId="0" fontId="6" fillId="0" borderId="0" xfId="64" applyFont="1" applyFill="1" applyBorder="1" applyAlignment="1">
      <alignment horizontal="right" vertical="center"/>
      <protection/>
    </xf>
    <xf numFmtId="3" fontId="31" fillId="0" borderId="0" xfId="64" applyNumberFormat="1" applyFont="1" applyFill="1" applyBorder="1" applyAlignment="1">
      <alignment horizontal="right" vertical="center"/>
      <protection/>
    </xf>
    <xf numFmtId="3" fontId="29" fillId="0" borderId="0" xfId="64" applyNumberFormat="1" applyFont="1" applyFill="1" applyBorder="1" applyAlignment="1">
      <alignment horizontal="right" vertical="center"/>
      <protection/>
    </xf>
    <xf numFmtId="0" fontId="4" fillId="0" borderId="0" xfId="64" applyFont="1" applyFill="1" applyAlignment="1">
      <alignment horizontal="center"/>
      <protection/>
    </xf>
    <xf numFmtId="0" fontId="5" fillId="0" borderId="0" xfId="64" applyFont="1" applyFill="1">
      <alignment vertical="center"/>
      <protection/>
    </xf>
    <xf numFmtId="0" fontId="16" fillId="0" borderId="0" xfId="64" applyFont="1" applyFill="1" applyBorder="1" applyAlignment="1">
      <alignment/>
      <protection/>
    </xf>
    <xf numFmtId="177" fontId="8" fillId="0" borderId="0" xfId="64" applyNumberFormat="1" applyFont="1" applyFill="1" applyBorder="1" applyAlignment="1">
      <alignment horizontal="right" vertical="center"/>
      <protection/>
    </xf>
    <xf numFmtId="4" fontId="7" fillId="0" borderId="0" xfId="64" applyNumberFormat="1" applyFont="1" applyFill="1" applyBorder="1" applyAlignment="1">
      <alignment horizontal="right" vertical="center"/>
      <protection/>
    </xf>
    <xf numFmtId="0" fontId="7" fillId="0" borderId="0" xfId="64" applyFont="1" applyFill="1" applyBorder="1" applyAlignment="1">
      <alignment horizontal="right" vertical="center"/>
      <protection/>
    </xf>
    <xf numFmtId="0" fontId="6" fillId="0" borderId="0" xfId="64" applyFont="1" applyFill="1" applyBorder="1" applyAlignment="1">
      <alignment horizontal="right"/>
      <protection/>
    </xf>
    <xf numFmtId="0" fontId="4" fillId="0" borderId="0" xfId="64" applyFont="1" applyFill="1" applyBorder="1" applyAlignment="1">
      <alignment horizontal="center"/>
      <protection/>
    </xf>
    <xf numFmtId="49" fontId="5" fillId="0" borderId="0" xfId="64" applyNumberFormat="1" applyFont="1" applyFill="1" applyBorder="1" applyAlignment="1">
      <alignment horizontal="right" vertical="center"/>
      <protection/>
    </xf>
    <xf numFmtId="0" fontId="10" fillId="0" borderId="0" xfId="64" applyFont="1" applyFill="1" applyBorder="1" applyAlignment="1">
      <alignment horizontal="center" vertical="center"/>
      <protection/>
    </xf>
    <xf numFmtId="0" fontId="5" fillId="0" borderId="0" xfId="64" applyFont="1" applyFill="1" applyBorder="1" applyAlignment="1">
      <alignment/>
      <protection/>
    </xf>
    <xf numFmtId="0" fontId="18" fillId="0" borderId="0" xfId="64" applyFont="1" applyFill="1" applyBorder="1" applyAlignment="1">
      <alignment horizontal="center"/>
      <protection/>
    </xf>
    <xf numFmtId="3" fontId="8" fillId="0" borderId="0" xfId="64" applyNumberFormat="1" applyFont="1" applyFill="1" applyBorder="1" applyAlignment="1">
      <alignment horizontal="center" vertical="center"/>
      <protection/>
    </xf>
    <xf numFmtId="182" fontId="5" fillId="0" borderId="0" xfId="64" applyNumberFormat="1" applyFont="1" applyFill="1" applyBorder="1" applyAlignment="1">
      <alignment horizontal="right" vertical="center"/>
      <protection/>
    </xf>
    <xf numFmtId="182" fontId="19" fillId="0" borderId="0" xfId="64" applyNumberFormat="1" applyFont="1" applyFill="1" applyBorder="1" applyAlignment="1">
      <alignment horizontal="right" vertical="center"/>
      <protection/>
    </xf>
    <xf numFmtId="3" fontId="7" fillId="0" borderId="0" xfId="64" applyNumberFormat="1" applyFont="1" applyFill="1" applyBorder="1" applyAlignment="1">
      <alignment horizontal="center" vertical="center"/>
      <protection/>
    </xf>
    <xf numFmtId="0" fontId="35" fillId="0" borderId="0" xfId="64" applyFont="1" applyFill="1" applyBorder="1" applyAlignment="1">
      <alignment horizontal="center" vertical="center"/>
      <protection/>
    </xf>
    <xf numFmtId="0" fontId="6" fillId="0" borderId="0" xfId="64" applyFont="1" applyFill="1" applyBorder="1" applyAlignment="1">
      <alignment horizontal="center" vertical="top"/>
      <protection/>
    </xf>
    <xf numFmtId="0" fontId="6" fillId="0" borderId="0" xfId="64" applyFont="1" applyFill="1" applyBorder="1" applyAlignment="1">
      <alignment horizontal="center"/>
      <protection/>
    </xf>
    <xf numFmtId="0" fontId="6" fillId="0" borderId="0" xfId="64" applyFont="1" applyFill="1" applyBorder="1" applyAlignment="1">
      <alignment/>
      <protection/>
    </xf>
    <xf numFmtId="0" fontId="9" fillId="0" borderId="12" xfId="64" applyFont="1" applyFill="1" applyBorder="1" applyAlignment="1">
      <alignment horizontal="right" vertical="center"/>
      <protection/>
    </xf>
    <xf numFmtId="0" fontId="6" fillId="0" borderId="12" xfId="64" applyFont="1" applyFill="1" applyBorder="1" applyAlignment="1">
      <alignment horizontal="right" vertical="center"/>
      <protection/>
    </xf>
    <xf numFmtId="49" fontId="5" fillId="0" borderId="12" xfId="64" applyNumberFormat="1" applyFont="1" applyFill="1" applyBorder="1" applyAlignment="1">
      <alignment vertical="center"/>
      <protection/>
    </xf>
    <xf numFmtId="182" fontId="5" fillId="0" borderId="12" xfId="64" applyNumberFormat="1" applyFont="1" applyFill="1" applyBorder="1" applyAlignment="1">
      <alignment vertical="center"/>
      <protection/>
    </xf>
    <xf numFmtId="182" fontId="19" fillId="0" borderId="12" xfId="64" applyNumberFormat="1" applyFont="1" applyFill="1" applyBorder="1" applyAlignment="1">
      <alignment vertical="center"/>
      <protection/>
    </xf>
    <xf numFmtId="0" fontId="6" fillId="0" borderId="28" xfId="64" applyFont="1" applyFill="1" applyBorder="1" applyAlignment="1">
      <alignment horizontal="right" vertical="center"/>
      <protection/>
    </xf>
    <xf numFmtId="49" fontId="5" fillId="0" borderId="0" xfId="64" applyNumberFormat="1" applyFont="1" applyFill="1" applyBorder="1" applyAlignment="1" applyProtection="1">
      <alignment vertical="center"/>
      <protection locked="0"/>
    </xf>
    <xf numFmtId="182" fontId="5" fillId="0" borderId="0" xfId="64" applyNumberFormat="1" applyFont="1" applyFill="1" applyBorder="1" applyAlignment="1" applyProtection="1">
      <alignment vertical="center"/>
      <protection locked="0"/>
    </xf>
    <xf numFmtId="182" fontId="19" fillId="0" borderId="0" xfId="64" applyNumberFormat="1" applyFont="1" applyFill="1" applyBorder="1" applyAlignment="1" applyProtection="1">
      <alignment vertical="center"/>
      <protection locked="0"/>
    </xf>
    <xf numFmtId="0" fontId="6" fillId="0" borderId="0" xfId="64" applyFont="1" applyFill="1" applyBorder="1" applyAlignment="1" applyProtection="1">
      <alignment horizontal="center" vertical="center"/>
      <protection locked="0"/>
    </xf>
    <xf numFmtId="3" fontId="8" fillId="0" borderId="0" xfId="64" applyNumberFormat="1" applyFont="1" applyFill="1" applyBorder="1" applyAlignment="1" applyProtection="1">
      <alignment horizontal="right" vertical="center"/>
      <protection locked="0"/>
    </xf>
    <xf numFmtId="0" fontId="8" fillId="0" borderId="0" xfId="64" applyFont="1" applyFill="1" applyBorder="1" applyAlignment="1" applyProtection="1">
      <alignment horizontal="right" vertical="center"/>
      <protection locked="0"/>
    </xf>
    <xf numFmtId="182" fontId="8" fillId="0" borderId="0" xfId="64" applyNumberFormat="1" applyFont="1" applyFill="1" applyBorder="1" applyAlignment="1" applyProtection="1">
      <alignment horizontal="right" vertical="center"/>
      <protection locked="0"/>
    </xf>
    <xf numFmtId="0" fontId="9" fillId="0" borderId="0" xfId="64" applyFont="1" applyFill="1" applyBorder="1" applyAlignment="1" applyProtection="1">
      <alignment horizontal="right" vertical="center"/>
      <protection locked="0"/>
    </xf>
    <xf numFmtId="0" fontId="17" fillId="0" borderId="0" xfId="64" applyFont="1" applyFill="1" applyBorder="1" applyAlignment="1" applyProtection="1">
      <alignment horizontal="right" vertical="center"/>
      <protection locked="0"/>
    </xf>
    <xf numFmtId="0" fontId="10" fillId="0" borderId="0" xfId="64" applyFont="1" applyFill="1" applyBorder="1" applyAlignment="1" applyProtection="1">
      <alignment horizontal="center" vertical="center"/>
      <protection locked="0"/>
    </xf>
    <xf numFmtId="3" fontId="7" fillId="0" borderId="0" xfId="64" applyNumberFormat="1" applyFont="1" applyFill="1" applyBorder="1" applyAlignment="1" applyProtection="1">
      <alignment horizontal="right" vertical="center"/>
      <protection locked="0"/>
    </xf>
    <xf numFmtId="0" fontId="7" fillId="0" borderId="0" xfId="64" applyFont="1" applyFill="1" applyBorder="1" applyAlignment="1" applyProtection="1">
      <alignment horizontal="right" vertical="center"/>
      <protection locked="0"/>
    </xf>
    <xf numFmtId="182" fontId="7" fillId="0" borderId="0" xfId="64" applyNumberFormat="1" applyFont="1" applyFill="1" applyBorder="1" applyAlignment="1" applyProtection="1">
      <alignment horizontal="right" vertical="center"/>
      <protection locked="0"/>
    </xf>
    <xf numFmtId="0" fontId="6" fillId="0" borderId="0" xfId="64" applyFont="1" applyFill="1" applyBorder="1" applyAlignment="1" applyProtection="1">
      <alignment horizontal="right" vertical="center"/>
      <protection locked="0"/>
    </xf>
    <xf numFmtId="182" fontId="6" fillId="0" borderId="0" xfId="64" applyNumberFormat="1" applyFont="1" applyFill="1" applyBorder="1" applyAlignment="1" applyProtection="1">
      <alignment horizontal="right" vertical="center"/>
      <protection locked="0"/>
    </xf>
    <xf numFmtId="181" fontId="8" fillId="0" borderId="0" xfId="64" applyNumberFormat="1" applyFont="1" applyFill="1" applyBorder="1" applyAlignment="1" applyProtection="1">
      <alignment vertical="center"/>
      <protection locked="0"/>
    </xf>
    <xf numFmtId="181" fontId="8" fillId="0" borderId="0" xfId="64" applyNumberFormat="1" applyFont="1" applyFill="1" applyBorder="1" applyAlignment="1" applyProtection="1">
      <alignment horizontal="right" vertical="center"/>
      <protection locked="0"/>
    </xf>
    <xf numFmtId="0" fontId="0" fillId="0" borderId="0" xfId="64" applyFont="1" applyFill="1" applyBorder="1" applyAlignment="1" applyProtection="1">
      <alignment vertical="center"/>
      <protection locked="0"/>
    </xf>
    <xf numFmtId="181" fontId="5" fillId="0" borderId="0" xfId="64" applyNumberFormat="1" applyFont="1" applyFill="1" applyBorder="1" applyAlignment="1" applyProtection="1">
      <alignment vertical="center"/>
      <protection locked="0"/>
    </xf>
    <xf numFmtId="0" fontId="6" fillId="0" borderId="0" xfId="64" applyFont="1" applyFill="1" applyProtection="1">
      <alignment vertical="center"/>
      <protection locked="0"/>
    </xf>
    <xf numFmtId="49" fontId="0" fillId="0" borderId="0" xfId="64" applyNumberFormat="1" applyFont="1" applyFill="1" applyBorder="1" applyAlignment="1" applyProtection="1">
      <alignment vertical="center"/>
      <protection locked="0"/>
    </xf>
    <xf numFmtId="49" fontId="5" fillId="0" borderId="0" xfId="64" applyNumberFormat="1" applyFont="1" applyFill="1" applyBorder="1" applyAlignment="1" applyProtection="1">
      <alignment horizontal="center" vertical="center"/>
      <protection locked="0"/>
    </xf>
    <xf numFmtId="0" fontId="23" fillId="0" borderId="0" xfId="64" applyFont="1" applyFill="1" applyBorder="1" applyAlignment="1" applyProtection="1">
      <alignment horizontal="right" vertical="center"/>
      <protection locked="0"/>
    </xf>
    <xf numFmtId="0" fontId="4" fillId="0" borderId="0" xfId="64" applyFont="1" applyFill="1" applyBorder="1" applyAlignment="1" applyProtection="1">
      <alignment horizontal="center"/>
      <protection locked="0"/>
    </xf>
    <xf numFmtId="0" fontId="6" fillId="0" borderId="0" xfId="64" applyFont="1" applyFill="1" applyBorder="1" applyAlignment="1" applyProtection="1">
      <alignment horizontal="center"/>
      <protection locked="0"/>
    </xf>
    <xf numFmtId="0" fontId="5" fillId="0" borderId="0" xfId="64" applyFont="1" applyFill="1" applyProtection="1">
      <alignment vertical="center"/>
      <protection locked="0"/>
    </xf>
    <xf numFmtId="0" fontId="4" fillId="0" borderId="0" xfId="64" applyFont="1" applyFill="1" applyAlignment="1" applyProtection="1">
      <alignment horizontal="center"/>
      <protection locked="0"/>
    </xf>
    <xf numFmtId="0" fontId="5" fillId="0" borderId="0" xfId="64" applyFont="1" applyFill="1" applyBorder="1" applyAlignment="1" applyProtection="1">
      <alignment/>
      <protection locked="0"/>
    </xf>
    <xf numFmtId="49" fontId="6" fillId="0" borderId="0" xfId="64" applyNumberFormat="1" applyFont="1" applyFill="1" applyBorder="1" applyAlignment="1" applyProtection="1">
      <alignment vertical="center"/>
      <protection locked="0"/>
    </xf>
    <xf numFmtId="4" fontId="7" fillId="0" borderId="0" xfId="64" applyNumberFormat="1" applyFont="1" applyFill="1" applyBorder="1" applyAlignment="1" applyProtection="1">
      <alignment horizontal="right" vertical="center"/>
      <protection locked="0"/>
    </xf>
    <xf numFmtId="0" fontId="6" fillId="0" borderId="0" xfId="64" applyFont="1" applyFill="1" applyBorder="1" applyAlignment="1" applyProtection="1">
      <alignment horizontal="right"/>
      <protection locked="0"/>
    </xf>
    <xf numFmtId="0" fontId="18" fillId="0" borderId="0" xfId="64" applyFont="1" applyFill="1" applyBorder="1" applyAlignment="1" applyProtection="1">
      <alignment horizontal="center"/>
      <protection locked="0"/>
    </xf>
    <xf numFmtId="0" fontId="6" fillId="0" borderId="0" xfId="64" applyFont="1" applyFill="1" applyBorder="1" applyAlignment="1">
      <alignment vertical="center"/>
      <protection/>
    </xf>
    <xf numFmtId="0" fontId="6" fillId="0" borderId="0" xfId="64" applyFont="1" applyFill="1" applyBorder="1" applyAlignment="1">
      <alignment horizontal="justify" vertical="center"/>
      <protection/>
    </xf>
    <xf numFmtId="0" fontId="6" fillId="0" borderId="0" xfId="64" applyFont="1" applyFill="1" applyBorder="1" applyAlignment="1">
      <alignment horizontal="distributed" vertical="center"/>
      <protection/>
    </xf>
    <xf numFmtId="180" fontId="8" fillId="0" borderId="0" xfId="64" applyNumberFormat="1" applyFont="1" applyFill="1" applyBorder="1" applyAlignment="1">
      <alignment horizontal="right" vertical="center"/>
      <protection/>
    </xf>
    <xf numFmtId="180" fontId="6" fillId="0" borderId="0" xfId="64" applyNumberFormat="1" applyFont="1" applyFill="1" applyBorder="1" applyAlignment="1">
      <alignment horizontal="right" vertical="center"/>
      <protection/>
    </xf>
    <xf numFmtId="0" fontId="8" fillId="0" borderId="0" xfId="64" applyFont="1" applyFill="1" applyAlignment="1">
      <alignment horizontal="center" vertical="center"/>
      <protection/>
    </xf>
    <xf numFmtId="49" fontId="5" fillId="0" borderId="0" xfId="64" applyNumberFormat="1" applyFont="1" applyFill="1" applyBorder="1" applyAlignment="1">
      <alignment horizontal="left" vertical="center"/>
      <protection/>
    </xf>
    <xf numFmtId="0" fontId="6" fillId="0" borderId="0" xfId="64" applyFont="1" applyFill="1" applyAlignment="1">
      <alignment horizontal="left"/>
      <protection/>
    </xf>
    <xf numFmtId="0" fontId="16" fillId="0" borderId="0" xfId="64" applyFont="1" applyFill="1">
      <alignment vertical="center"/>
      <protection/>
    </xf>
    <xf numFmtId="0" fontId="6" fillId="0" borderId="0" xfId="64" applyFont="1" applyFill="1">
      <alignment vertical="center"/>
      <protection/>
    </xf>
    <xf numFmtId="0" fontId="4" fillId="0" borderId="0" xfId="64" applyFont="1" applyFill="1" applyBorder="1" applyAlignment="1">
      <alignment horizontal="center" vertical="center"/>
      <protection/>
    </xf>
    <xf numFmtId="0" fontId="4" fillId="0" borderId="0" xfId="64" applyFont="1" applyFill="1" applyBorder="1" applyAlignment="1">
      <alignment horizontal="left" vertical="center"/>
      <protection/>
    </xf>
    <xf numFmtId="0" fontId="4" fillId="0" borderId="0" xfId="64" applyFont="1" applyFill="1" applyBorder="1" applyAlignment="1">
      <alignment vertical="center"/>
      <protection/>
    </xf>
    <xf numFmtId="0" fontId="51" fillId="0" borderId="0" xfId="0" applyFont="1" applyFill="1" applyBorder="1" applyAlignment="1">
      <alignment horizontal="center"/>
    </xf>
    <xf numFmtId="0" fontId="26" fillId="0" borderId="0" xfId="0" applyFont="1" applyFill="1" applyAlignment="1">
      <alignment horizontal="left"/>
    </xf>
    <xf numFmtId="177" fontId="8" fillId="0" borderId="0" xfId="65" applyNumberFormat="1" applyFont="1" applyFill="1" applyAlignment="1">
      <alignment horizontal="right" vertical="center" wrapText="1"/>
      <protection/>
    </xf>
    <xf numFmtId="177" fontId="7" fillId="0" borderId="0" xfId="0" applyNumberFormat="1" applyFont="1" applyFill="1" applyAlignment="1">
      <alignment horizontal="right" vertical="center" wrapText="1"/>
    </xf>
    <xf numFmtId="177" fontId="8" fillId="0" borderId="12" xfId="0" applyNumberFormat="1" applyFont="1" applyFill="1" applyBorder="1" applyAlignment="1">
      <alignment horizontal="right" vertical="center" wrapText="1"/>
    </xf>
    <xf numFmtId="0" fontId="8" fillId="0" borderId="24" xfId="0" applyFont="1" applyFill="1" applyBorder="1" applyAlignment="1">
      <alignment horizontal="right" vertical="center" wrapText="1"/>
    </xf>
    <xf numFmtId="177" fontId="7" fillId="0" borderId="0" xfId="65" applyNumberFormat="1" applyFont="1" applyFill="1" applyBorder="1" applyAlignment="1">
      <alignment horizontal="right" vertical="center" wrapText="1"/>
      <protection/>
    </xf>
    <xf numFmtId="177" fontId="8" fillId="0" borderId="28" xfId="65" applyNumberFormat="1" applyFont="1" applyFill="1" applyBorder="1" applyAlignment="1">
      <alignment horizontal="right" vertical="center" wrapText="1"/>
      <protection/>
    </xf>
    <xf numFmtId="177" fontId="8" fillId="0" borderId="12" xfId="65" applyNumberFormat="1" applyFont="1" applyFill="1" applyBorder="1" applyAlignment="1">
      <alignment horizontal="right" vertical="center" wrapText="1"/>
      <protection/>
    </xf>
    <xf numFmtId="177" fontId="8" fillId="0" borderId="12" xfId="53" applyNumberFormat="1" applyFont="1" applyFill="1" applyBorder="1" applyAlignment="1">
      <alignment horizontal="right" vertical="center" wrapText="1"/>
    </xf>
    <xf numFmtId="177" fontId="7" fillId="0" borderId="0" xfId="53" applyNumberFormat="1" applyFont="1" applyFill="1" applyBorder="1" applyAlignment="1">
      <alignment horizontal="right" vertical="center" wrapText="1"/>
    </xf>
    <xf numFmtId="41" fontId="39" fillId="0" borderId="0" xfId="65" applyNumberFormat="1" applyFont="1" applyFill="1" applyBorder="1" applyAlignment="1">
      <alignment horizontal="right" vertical="center" wrapText="1"/>
      <protection/>
    </xf>
    <xf numFmtId="41" fontId="21" fillId="0" borderId="28" xfId="65" applyNumberFormat="1" applyFont="1" applyFill="1" applyBorder="1" applyAlignment="1">
      <alignment horizontal="right" vertical="center" wrapText="1"/>
      <protection/>
    </xf>
    <xf numFmtId="41" fontId="21" fillId="0" borderId="12" xfId="65" applyNumberFormat="1" applyFont="1" applyFill="1" applyBorder="1" applyAlignment="1">
      <alignment horizontal="right" vertical="center" wrapText="1"/>
      <protection/>
    </xf>
    <xf numFmtId="41" fontId="39" fillId="0" borderId="24" xfId="65" applyNumberFormat="1" applyFont="1" applyFill="1" applyBorder="1" applyAlignment="1">
      <alignment horizontal="right" vertical="center" wrapText="1"/>
      <protection/>
    </xf>
    <xf numFmtId="41" fontId="21" fillId="0" borderId="0" xfId="65" applyNumberFormat="1" applyFont="1" applyFill="1" applyAlignment="1">
      <alignment horizontal="right" vertical="center" wrapText="1"/>
      <protection/>
    </xf>
    <xf numFmtId="41" fontId="21" fillId="0" borderId="0" xfId="53" applyNumberFormat="1" applyFont="1" applyFill="1" applyAlignment="1">
      <alignment horizontal="right" vertical="center" wrapText="1"/>
    </xf>
    <xf numFmtId="41" fontId="39" fillId="0" borderId="0" xfId="53" applyNumberFormat="1" applyFont="1" applyFill="1" applyBorder="1" applyAlignment="1">
      <alignment horizontal="right" vertical="center" wrapText="1"/>
    </xf>
    <xf numFmtId="180" fontId="7" fillId="0" borderId="0" xfId="0" applyNumberFormat="1" applyFont="1" applyFill="1" applyBorder="1" applyAlignment="1">
      <alignment horizontal="right" vertical="center" wrapText="1"/>
    </xf>
    <xf numFmtId="180" fontId="8" fillId="0" borderId="12" xfId="0" applyNumberFormat="1" applyFont="1" applyFill="1" applyBorder="1" applyAlignment="1">
      <alignment horizontal="right" vertical="center" wrapText="1"/>
    </xf>
    <xf numFmtId="206" fontId="7" fillId="0" borderId="0" xfId="0" applyNumberFormat="1" applyFont="1" applyFill="1" applyBorder="1" applyAlignment="1">
      <alignment horizontal="right" vertical="center" wrapText="1"/>
    </xf>
    <xf numFmtId="178" fontId="7" fillId="0" borderId="0" xfId="43" applyNumberFormat="1" applyFont="1" applyFill="1" applyBorder="1" applyAlignment="1">
      <alignment horizontal="right" vertical="center" wrapText="1"/>
    </xf>
    <xf numFmtId="178" fontId="8" fillId="0" borderId="0" xfId="43" applyNumberFormat="1" applyFont="1" applyFill="1" applyBorder="1" applyAlignment="1">
      <alignment horizontal="right" vertical="center" wrapText="1"/>
    </xf>
    <xf numFmtId="9" fontId="8" fillId="0" borderId="0" xfId="0" applyNumberFormat="1" applyFont="1" applyFill="1" applyBorder="1" applyAlignment="1">
      <alignment horizontal="right" vertical="center" wrapText="1"/>
    </xf>
    <xf numFmtId="206" fontId="8" fillId="0" borderId="12" xfId="0" applyNumberFormat="1" applyFont="1" applyFill="1" applyBorder="1" applyAlignment="1">
      <alignment horizontal="right" vertical="center" wrapText="1"/>
    </xf>
    <xf numFmtId="178" fontId="8" fillId="0" borderId="12" xfId="43" applyNumberFormat="1" applyFont="1" applyFill="1" applyBorder="1" applyAlignment="1">
      <alignment horizontal="right" vertical="center" wrapText="1"/>
    </xf>
    <xf numFmtId="176" fontId="7" fillId="0" borderId="0" xfId="0" applyNumberFormat="1" applyFont="1" applyFill="1" applyAlignment="1">
      <alignment horizontal="right" vertical="center" wrapText="1"/>
    </xf>
    <xf numFmtId="176" fontId="7" fillId="0" borderId="0" xfId="0" applyNumberFormat="1" applyFont="1" applyFill="1" applyAlignment="1">
      <alignment vertical="center" wrapText="1"/>
    </xf>
    <xf numFmtId="176" fontId="8" fillId="0" borderId="12" xfId="0" applyNumberFormat="1" applyFont="1" applyFill="1" applyBorder="1" applyAlignment="1">
      <alignment horizontal="right" vertical="center" wrapText="1"/>
    </xf>
    <xf numFmtId="0" fontId="8" fillId="0" borderId="28" xfId="0" applyFont="1" applyFill="1" applyBorder="1" applyAlignment="1">
      <alignment horizontal="right" vertical="center" wrapText="1"/>
    </xf>
    <xf numFmtId="0" fontId="8" fillId="0" borderId="12" xfId="0" applyFont="1" applyFill="1" applyBorder="1" applyAlignment="1">
      <alignment horizontal="right" vertical="center" wrapText="1"/>
    </xf>
    <xf numFmtId="0" fontId="7" fillId="0" borderId="0" xfId="0" applyFont="1" applyFill="1" applyAlignment="1">
      <alignment horizontal="right" vertical="center" wrapText="1"/>
    </xf>
    <xf numFmtId="41" fontId="10" fillId="0" borderId="0" xfId="0" applyNumberFormat="1" applyFont="1" applyFill="1" applyAlignment="1">
      <alignment horizontal="right" vertical="center" wrapText="1"/>
    </xf>
    <xf numFmtId="41" fontId="7" fillId="0" borderId="0" xfId="0" applyNumberFormat="1" applyFont="1" applyFill="1" applyAlignment="1">
      <alignment horizontal="right" vertical="center" wrapText="1"/>
    </xf>
    <xf numFmtId="3" fontId="7" fillId="0" borderId="0" xfId="0" applyNumberFormat="1" applyFont="1" applyFill="1" applyAlignment="1">
      <alignment horizontal="right" vertical="center" wrapText="1"/>
    </xf>
    <xf numFmtId="41" fontId="9" fillId="0" borderId="0" xfId="0" applyNumberFormat="1" applyFont="1" applyFill="1" applyAlignment="1">
      <alignment horizontal="right" vertical="center" wrapText="1"/>
    </xf>
    <xf numFmtId="38" fontId="8" fillId="0" borderId="0" xfId="52" applyFont="1" applyFill="1" applyAlignment="1">
      <alignment horizontal="right" vertical="center" wrapText="1"/>
    </xf>
    <xf numFmtId="41" fontId="8" fillId="0" borderId="0" xfId="0" applyNumberFormat="1" applyFont="1" applyFill="1" applyAlignment="1">
      <alignment horizontal="right" vertical="center" wrapText="1"/>
    </xf>
    <xf numFmtId="41" fontId="8" fillId="0" borderId="12" xfId="0" applyNumberFormat="1" applyFont="1" applyFill="1" applyBorder="1" applyAlignment="1">
      <alignment horizontal="right" vertical="center" wrapText="1"/>
    </xf>
    <xf numFmtId="41" fontId="6" fillId="0" borderId="12" xfId="0" applyNumberFormat="1" applyFont="1" applyFill="1" applyBorder="1" applyAlignment="1">
      <alignment horizontal="right" vertical="center" wrapText="1"/>
    </xf>
    <xf numFmtId="41" fontId="9" fillId="0" borderId="12" xfId="0" applyNumberFormat="1" applyFont="1" applyFill="1" applyBorder="1" applyAlignment="1">
      <alignment horizontal="right" vertical="center" wrapText="1"/>
    </xf>
    <xf numFmtId="178" fontId="8" fillId="0" borderId="12" xfId="0" applyNumberFormat="1" applyFont="1" applyFill="1" applyBorder="1" applyAlignment="1">
      <alignment horizontal="right" vertical="center" wrapText="1"/>
    </xf>
    <xf numFmtId="49" fontId="6" fillId="0" borderId="13" xfId="0" applyNumberFormat="1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/>
    </xf>
    <xf numFmtId="177" fontId="7" fillId="0" borderId="30" xfId="0" applyNumberFormat="1" applyFont="1" applyFill="1" applyBorder="1" applyAlignment="1">
      <alignment horizontal="right" vertical="center" wrapText="1"/>
    </xf>
    <xf numFmtId="177" fontId="7" fillId="0" borderId="24" xfId="0" applyNumberFormat="1" applyFont="1" applyFill="1" applyBorder="1" applyAlignment="1">
      <alignment horizontal="right" vertical="center" wrapText="1"/>
    </xf>
    <xf numFmtId="176" fontId="8" fillId="0" borderId="0" xfId="0" applyNumberFormat="1" applyFont="1" applyFill="1" applyAlignment="1">
      <alignment horizontal="right" vertical="center"/>
    </xf>
    <xf numFmtId="211" fontId="8" fillId="0" borderId="28" xfId="0" applyNumberFormat="1" applyFont="1" applyFill="1" applyBorder="1" applyAlignment="1">
      <alignment horizontal="right" vertical="center"/>
    </xf>
    <xf numFmtId="177" fontId="21" fillId="0" borderId="0" xfId="0" applyNumberFormat="1" applyFont="1" applyFill="1" applyAlignment="1">
      <alignment horizontal="right" vertical="center" wrapText="1"/>
    </xf>
    <xf numFmtId="177" fontId="7" fillId="0" borderId="28" xfId="0" applyNumberFormat="1" applyFont="1" applyFill="1" applyBorder="1" applyAlignment="1">
      <alignment horizontal="right" vertical="center" wrapText="1"/>
    </xf>
    <xf numFmtId="177" fontId="8" fillId="0" borderId="30" xfId="0" applyNumberFormat="1" applyFont="1" applyFill="1" applyBorder="1" applyAlignment="1">
      <alignment horizontal="right" vertical="center" wrapText="1"/>
    </xf>
    <xf numFmtId="177" fontId="8" fillId="0" borderId="13" xfId="0" applyNumberFormat="1" applyFont="1" applyFill="1" applyBorder="1" applyAlignment="1">
      <alignment horizontal="right" vertical="center" wrapText="1"/>
    </xf>
    <xf numFmtId="49" fontId="43" fillId="0" borderId="0" xfId="0" applyNumberFormat="1" applyFont="1" applyFill="1" applyBorder="1" applyAlignment="1">
      <alignment horizontal="center" vertical="center" wrapText="1"/>
    </xf>
    <xf numFmtId="0" fontId="4" fillId="0" borderId="0" xfId="66" applyFont="1" applyFill="1" applyAlignment="1">
      <alignment horizontal="center"/>
      <protection/>
    </xf>
    <xf numFmtId="0" fontId="6" fillId="0" borderId="22" xfId="66" applyFont="1" applyFill="1" applyBorder="1" applyAlignment="1">
      <alignment horizontal="center" vertical="center" wrapText="1"/>
      <protection/>
    </xf>
    <xf numFmtId="0" fontId="6" fillId="0" borderId="10" xfId="66" applyFont="1" applyFill="1" applyBorder="1" applyAlignment="1">
      <alignment horizontal="center" vertical="center" wrapText="1"/>
      <protection/>
    </xf>
    <xf numFmtId="0" fontId="6" fillId="0" borderId="25" xfId="66" applyFont="1" applyFill="1" applyBorder="1" applyAlignment="1">
      <alignment horizontal="center" vertical="center" wrapText="1"/>
      <protection/>
    </xf>
    <xf numFmtId="0" fontId="6" fillId="0" borderId="26" xfId="66" applyFont="1" applyFill="1" applyBorder="1" applyAlignment="1">
      <alignment horizontal="center" vertical="center" wrapText="1"/>
      <protection/>
    </xf>
    <xf numFmtId="0" fontId="6" fillId="0" borderId="12" xfId="66" applyFont="1" applyFill="1" applyBorder="1" applyAlignment="1">
      <alignment horizontal="center" vertical="center" wrapText="1"/>
      <protection/>
    </xf>
    <xf numFmtId="0" fontId="6" fillId="0" borderId="17" xfId="66" applyFont="1" applyFill="1" applyBorder="1" applyAlignment="1">
      <alignment horizontal="center" vertical="center" wrapText="1"/>
      <protection/>
    </xf>
    <xf numFmtId="0" fontId="6" fillId="0" borderId="20" xfId="66" applyFont="1" applyFill="1" applyBorder="1" applyAlignment="1">
      <alignment horizontal="center" vertical="center" wrapText="1"/>
      <protection/>
    </xf>
    <xf numFmtId="0" fontId="6" fillId="0" borderId="11" xfId="66" applyFont="1" applyFill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9" fillId="0" borderId="11" xfId="66" applyFont="1" applyFill="1" applyBorder="1" applyAlignment="1">
      <alignment horizontal="center" vertical="center" wrapText="1"/>
      <protection/>
    </xf>
    <xf numFmtId="0" fontId="6" fillId="0" borderId="21" xfId="66" applyFont="1" applyFill="1" applyBorder="1" applyAlignment="1">
      <alignment horizontal="center" vertical="center" wrapText="1"/>
      <protection/>
    </xf>
    <xf numFmtId="0" fontId="6" fillId="0" borderId="0" xfId="66" applyFont="1" applyFill="1" applyBorder="1" applyAlignment="1">
      <alignment horizontal="center" vertical="center" wrapText="1"/>
      <protection/>
    </xf>
    <xf numFmtId="177" fontId="8" fillId="0" borderId="24" xfId="65" applyNumberFormat="1" applyFont="1" applyFill="1" applyBorder="1" applyAlignment="1">
      <alignment horizontal="right" vertical="center" wrapText="1"/>
      <protection/>
    </xf>
    <xf numFmtId="177" fontId="8" fillId="0" borderId="0" xfId="65" applyNumberFormat="1" applyFont="1" applyFill="1" applyBorder="1" applyAlignment="1">
      <alignment horizontal="right" vertical="center" wrapText="1"/>
      <protection/>
    </xf>
    <xf numFmtId="177" fontId="21" fillId="0" borderId="0" xfId="65" applyNumberFormat="1" applyFont="1" applyFill="1" applyAlignment="1">
      <alignment horizontal="right" vertical="center" wrapText="1"/>
      <protection/>
    </xf>
    <xf numFmtId="176" fontId="8" fillId="0" borderId="0" xfId="65" applyNumberFormat="1" applyFont="1" applyFill="1" applyAlignment="1">
      <alignment horizontal="right" vertical="center" wrapText="1"/>
      <protection/>
    </xf>
    <xf numFmtId="176" fontId="44" fillId="0" borderId="0" xfId="65" applyNumberFormat="1" applyFont="1" applyFill="1" applyAlignment="1">
      <alignment horizontal="right" vertical="center" wrapText="1"/>
      <protection/>
    </xf>
    <xf numFmtId="3" fontId="6" fillId="0" borderId="16" xfId="66" applyNumberFormat="1" applyFont="1" applyFill="1" applyBorder="1" applyAlignment="1">
      <alignment horizontal="center" vertical="center" wrapText="1"/>
      <protection/>
    </xf>
    <xf numFmtId="3" fontId="6" fillId="0" borderId="28" xfId="66" applyNumberFormat="1" applyFont="1" applyFill="1" applyBorder="1" applyAlignment="1">
      <alignment horizontal="center" vertical="center" wrapText="1"/>
      <protection/>
    </xf>
    <xf numFmtId="176" fontId="8" fillId="0" borderId="12" xfId="65" applyNumberFormat="1" applyFont="1" applyFill="1" applyBorder="1" applyAlignment="1">
      <alignment horizontal="right" vertical="center" wrapText="1"/>
      <protection/>
    </xf>
    <xf numFmtId="176" fontId="8" fillId="0" borderId="28" xfId="65" applyNumberFormat="1" applyFont="1" applyFill="1" applyBorder="1" applyAlignment="1">
      <alignment horizontal="right" vertical="center" wrapText="1"/>
      <protection/>
    </xf>
    <xf numFmtId="0" fontId="15" fillId="0" borderId="21" xfId="66" applyFont="1" applyFill="1" applyBorder="1" applyAlignment="1">
      <alignment horizontal="center" vertical="center" wrapText="1"/>
      <protection/>
    </xf>
    <xf numFmtId="177" fontId="8" fillId="0" borderId="0" xfId="65" applyNumberFormat="1" applyFont="1" applyFill="1" applyAlignment="1">
      <alignment vertical="center" wrapText="1"/>
      <protection/>
    </xf>
    <xf numFmtId="177" fontId="8" fillId="0" borderId="24" xfId="65" applyNumberFormat="1" applyFont="1" applyFill="1" applyBorder="1" applyAlignment="1">
      <alignment vertical="center" wrapText="1"/>
      <protection/>
    </xf>
    <xf numFmtId="177" fontId="8" fillId="0" borderId="0" xfId="65" applyNumberFormat="1" applyFont="1" applyFill="1" applyBorder="1" applyAlignment="1">
      <alignment vertical="center" wrapText="1"/>
      <protection/>
    </xf>
    <xf numFmtId="177" fontId="8" fillId="0" borderId="0" xfId="65" applyNumberFormat="1" applyFont="1" applyFill="1" applyAlignment="1">
      <alignment horizontal="right" vertical="center" wrapText="1"/>
      <protection/>
    </xf>
    <xf numFmtId="177" fontId="7" fillId="0" borderId="24" xfId="65" applyNumberFormat="1" applyFont="1" applyFill="1" applyBorder="1" applyAlignment="1">
      <alignment horizontal="right" vertical="center" wrapText="1"/>
      <protection/>
    </xf>
    <xf numFmtId="177" fontId="7" fillId="0" borderId="0" xfId="65" applyNumberFormat="1" applyFont="1" applyFill="1" applyBorder="1" applyAlignment="1">
      <alignment horizontal="right" vertical="center" wrapText="1"/>
      <protection/>
    </xf>
    <xf numFmtId="177" fontId="39" fillId="0" borderId="0" xfId="65" applyNumberFormat="1" applyFont="1" applyFill="1" applyAlignment="1">
      <alignment horizontal="right" vertical="center" wrapText="1"/>
      <protection/>
    </xf>
    <xf numFmtId="177" fontId="8" fillId="0" borderId="12" xfId="65" applyNumberFormat="1" applyFont="1" applyFill="1" applyBorder="1" applyAlignment="1">
      <alignment horizontal="right" vertical="center" wrapText="1"/>
      <protection/>
    </xf>
    <xf numFmtId="177" fontId="8" fillId="0" borderId="28" xfId="65" applyNumberFormat="1" applyFont="1" applyFill="1" applyBorder="1" applyAlignment="1">
      <alignment vertical="center" wrapText="1"/>
      <protection/>
    </xf>
    <xf numFmtId="177" fontId="8" fillId="0" borderId="12" xfId="65" applyNumberFormat="1" applyFont="1" applyFill="1" applyBorder="1" applyAlignment="1">
      <alignment vertical="center" wrapText="1"/>
      <protection/>
    </xf>
    <xf numFmtId="177" fontId="21" fillId="0" borderId="12" xfId="65" applyNumberFormat="1" applyFont="1" applyFill="1" applyBorder="1" applyAlignment="1">
      <alignment horizontal="right" vertical="center" wrapText="1"/>
      <protection/>
    </xf>
    <xf numFmtId="177" fontId="21" fillId="0" borderId="0" xfId="65" applyNumberFormat="1" applyFont="1" applyFill="1" applyBorder="1" applyAlignment="1">
      <alignment horizontal="right" vertical="center" wrapText="1"/>
      <protection/>
    </xf>
    <xf numFmtId="0" fontId="8" fillId="0" borderId="0" xfId="0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176" fontId="8" fillId="0" borderId="24" xfId="0" applyNumberFormat="1" applyFont="1" applyFill="1" applyBorder="1" applyAlignment="1">
      <alignment horizontal="right" vertical="center" wrapText="1"/>
    </xf>
    <xf numFmtId="176" fontId="8" fillId="0" borderId="0" xfId="0" applyNumberFormat="1" applyFont="1" applyFill="1" applyBorder="1" applyAlignment="1">
      <alignment horizontal="right" vertical="center" wrapText="1"/>
    </xf>
    <xf numFmtId="0" fontId="6" fillId="0" borderId="27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right" vertical="center"/>
    </xf>
    <xf numFmtId="49" fontId="7" fillId="0" borderId="12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24" xfId="0" applyNumberFormat="1" applyFont="1" applyFill="1" applyBorder="1" applyAlignment="1">
      <alignment horizontal="right" vertical="center"/>
    </xf>
    <xf numFmtId="0" fontId="6" fillId="0" borderId="2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right" vertical="center"/>
    </xf>
    <xf numFmtId="0" fontId="7" fillId="0" borderId="28" xfId="0" applyNumberFormat="1" applyFont="1" applyFill="1" applyBorder="1" applyAlignment="1">
      <alignment horizontal="right" vertical="center"/>
    </xf>
    <xf numFmtId="0" fontId="6" fillId="0" borderId="24" xfId="0" applyFont="1" applyFill="1" applyBorder="1" applyAlignment="1">
      <alignment horizontal="center" vertical="center"/>
    </xf>
    <xf numFmtId="3" fontId="8" fillId="0" borderId="24" xfId="0" applyNumberFormat="1" applyFont="1" applyFill="1" applyBorder="1" applyAlignment="1">
      <alignment horizontal="right" vertical="center"/>
    </xf>
    <xf numFmtId="3" fontId="8" fillId="0" borderId="0" xfId="0" applyNumberFormat="1" applyFont="1" applyFill="1" applyBorder="1" applyAlignment="1">
      <alignment horizontal="right" vertical="center"/>
    </xf>
    <xf numFmtId="176" fontId="7" fillId="0" borderId="28" xfId="0" applyNumberFormat="1" applyFont="1" applyFill="1" applyBorder="1" applyAlignment="1">
      <alignment horizontal="right" vertical="center" wrapText="1"/>
    </xf>
    <xf numFmtId="176" fontId="7" fillId="0" borderId="12" xfId="0" applyNumberFormat="1" applyFont="1" applyFill="1" applyBorder="1" applyAlignment="1">
      <alignment horizontal="right" vertical="center" wrapText="1"/>
    </xf>
    <xf numFmtId="0" fontId="6" fillId="0" borderId="16" xfId="0" applyFont="1" applyFill="1" applyBorder="1" applyAlignment="1">
      <alignment horizontal="center" vertical="top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7" fillId="0" borderId="12" xfId="0" applyFont="1" applyFill="1" applyBorder="1" applyAlignment="1">
      <alignment horizontal="right" vertical="center"/>
    </xf>
    <xf numFmtId="0" fontId="6" fillId="0" borderId="15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right" vertical="center"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0" xfId="0" applyFill="1" applyAlignment="1">
      <alignment/>
    </xf>
    <xf numFmtId="0" fontId="0" fillId="0" borderId="11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7" xfId="0" applyFill="1" applyBorder="1" applyAlignment="1">
      <alignment/>
    </xf>
    <xf numFmtId="0" fontId="13" fillId="0" borderId="27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textRotation="255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distributed" vertical="center" wrapText="1"/>
    </xf>
    <xf numFmtId="0" fontId="0" fillId="0" borderId="23" xfId="0" applyFill="1" applyBorder="1" applyAlignment="1">
      <alignment horizontal="distributed" vertical="center" wrapText="1"/>
    </xf>
    <xf numFmtId="0" fontId="15" fillId="0" borderId="19" xfId="0" applyFont="1" applyFill="1" applyBorder="1" applyAlignment="1">
      <alignment horizontal="distributed" vertical="center" wrapText="1"/>
    </xf>
    <xf numFmtId="0" fontId="24" fillId="0" borderId="23" xfId="0" applyFont="1" applyFill="1" applyBorder="1" applyAlignment="1">
      <alignment horizontal="distributed" vertical="center" wrapText="1"/>
    </xf>
    <xf numFmtId="0" fontId="0" fillId="0" borderId="32" xfId="0" applyFill="1" applyBorder="1" applyAlignment="1">
      <alignment/>
    </xf>
    <xf numFmtId="0" fontId="6" fillId="0" borderId="18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distributed" vertical="center" wrapText="1"/>
    </xf>
    <xf numFmtId="0" fontId="6" fillId="0" borderId="18" xfId="0" applyFont="1" applyFill="1" applyBorder="1" applyAlignment="1">
      <alignment horizontal="center" vertical="center" textRotation="255" wrapText="1"/>
    </xf>
    <xf numFmtId="0" fontId="10" fillId="0" borderId="13" xfId="0" applyFont="1" applyFill="1" applyBorder="1" applyAlignment="1">
      <alignment horizontal="distributed" vertical="center" wrapText="1"/>
    </xf>
    <xf numFmtId="0" fontId="6" fillId="0" borderId="33" xfId="0" applyFont="1" applyFill="1" applyBorder="1" applyAlignment="1">
      <alignment horizontal="center" vertical="center" textRotation="255" wrapText="1"/>
    </xf>
    <xf numFmtId="0" fontId="6" fillId="0" borderId="31" xfId="0" applyFont="1" applyFill="1" applyBorder="1" applyAlignment="1">
      <alignment horizontal="center" vertical="center" textRotation="255" wrapText="1"/>
    </xf>
    <xf numFmtId="0" fontId="6" fillId="0" borderId="16" xfId="0" applyFont="1" applyFill="1" applyBorder="1" applyAlignment="1">
      <alignment horizontal="center" vertical="center" textRotation="255" wrapText="1"/>
    </xf>
    <xf numFmtId="177" fontId="7" fillId="0" borderId="0" xfId="0" applyNumberFormat="1" applyFont="1" applyFill="1" applyBorder="1" applyAlignment="1">
      <alignment horizontal="right" vertical="center" wrapText="1"/>
    </xf>
    <xf numFmtId="177" fontId="7" fillId="0" borderId="0" xfId="52" applyNumberFormat="1" applyFont="1" applyFill="1" applyBorder="1" applyAlignment="1">
      <alignment horizontal="right" vertical="center" wrapText="1"/>
    </xf>
    <xf numFmtId="0" fontId="10" fillId="0" borderId="11" xfId="0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right" vertical="center" wrapText="1"/>
    </xf>
    <xf numFmtId="3" fontId="7" fillId="0" borderId="12" xfId="0" applyNumberFormat="1" applyFont="1" applyFill="1" applyBorder="1" applyAlignment="1">
      <alignment horizontal="right" vertical="center" wrapText="1"/>
    </xf>
    <xf numFmtId="0" fontId="6" fillId="0" borderId="16" xfId="0" applyFont="1" applyFill="1" applyBorder="1" applyAlignment="1">
      <alignment horizontal="center" vertical="center" wrapText="1"/>
    </xf>
    <xf numFmtId="176" fontId="7" fillId="0" borderId="17" xfId="0" applyNumberFormat="1" applyFont="1" applyFill="1" applyBorder="1" applyAlignment="1">
      <alignment horizontal="right" vertical="center" wrapText="1"/>
    </xf>
    <xf numFmtId="176" fontId="7" fillId="0" borderId="16" xfId="0" applyNumberFormat="1" applyFont="1" applyFill="1" applyBorder="1" applyAlignment="1">
      <alignment horizontal="righ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77" fontId="8" fillId="0" borderId="0" xfId="52" applyNumberFormat="1" applyFont="1" applyFill="1" applyBorder="1" applyAlignment="1">
      <alignment horizontal="right" vertical="center" wrapText="1"/>
    </xf>
    <xf numFmtId="0" fontId="6" fillId="0" borderId="28" xfId="0" applyFont="1" applyFill="1" applyBorder="1" applyAlignment="1">
      <alignment horizontal="center" vertical="center" wrapText="1"/>
    </xf>
    <xf numFmtId="3" fontId="8" fillId="0" borderId="24" xfId="0" applyNumberFormat="1" applyFont="1" applyFill="1" applyBorder="1" applyAlignment="1">
      <alignment horizontal="right" vertical="center" wrapText="1"/>
    </xf>
    <xf numFmtId="0" fontId="6" fillId="0" borderId="23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177" fontId="21" fillId="0" borderId="12" xfId="0" applyNumberFormat="1" applyFont="1" applyFill="1" applyBorder="1" applyAlignment="1">
      <alignment horizontal="center" vertical="center" wrapText="1"/>
    </xf>
    <xf numFmtId="177" fontId="8" fillId="0" borderId="12" xfId="0" applyNumberFormat="1" applyFont="1" applyFill="1" applyBorder="1" applyAlignment="1">
      <alignment horizontal="center" vertical="center" wrapText="1"/>
    </xf>
    <xf numFmtId="177" fontId="21" fillId="0" borderId="0" xfId="0" applyNumberFormat="1" applyFont="1" applyFill="1" applyBorder="1" applyAlignment="1">
      <alignment horizontal="center" vertical="center" wrapText="1"/>
    </xf>
    <xf numFmtId="177" fontId="8" fillId="0" borderId="0" xfId="0" applyNumberFormat="1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/>
    </xf>
    <xf numFmtId="177" fontId="8" fillId="0" borderId="0" xfId="0" applyNumberFormat="1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center" vertical="center"/>
    </xf>
    <xf numFmtId="177" fontId="21" fillId="0" borderId="28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3" fontId="21" fillId="0" borderId="0" xfId="0" applyNumberFormat="1" applyFont="1" applyFill="1" applyBorder="1" applyAlignment="1">
      <alignment horizontal="right" vertical="center" wrapText="1"/>
    </xf>
    <xf numFmtId="3" fontId="39" fillId="0" borderId="12" xfId="0" applyNumberFormat="1" applyFont="1" applyFill="1" applyBorder="1" applyAlignment="1">
      <alignment horizontal="right" vertical="center" wrapText="1"/>
    </xf>
    <xf numFmtId="176" fontId="8" fillId="0" borderId="11" xfId="0" applyNumberFormat="1" applyFont="1" applyFill="1" applyBorder="1" applyAlignment="1">
      <alignment horizontal="right" vertical="center" wrapText="1"/>
    </xf>
    <xf numFmtId="176" fontId="8" fillId="0" borderId="31" xfId="0" applyNumberFormat="1" applyFont="1" applyFill="1" applyBorder="1" applyAlignment="1">
      <alignment horizontal="right" vertical="center" wrapText="1"/>
    </xf>
    <xf numFmtId="177" fontId="29" fillId="0" borderId="0" xfId="0" applyNumberFormat="1" applyFont="1" applyFill="1" applyBorder="1" applyAlignment="1">
      <alignment horizontal="right" vertical="center" wrapText="1"/>
    </xf>
    <xf numFmtId="177" fontId="29" fillId="0" borderId="12" xfId="0" applyNumberFormat="1" applyFont="1" applyFill="1" applyBorder="1" applyAlignment="1">
      <alignment horizontal="right" vertical="center" wrapText="1"/>
    </xf>
    <xf numFmtId="177" fontId="29" fillId="0" borderId="28" xfId="0" applyNumberFormat="1" applyFont="1" applyFill="1" applyBorder="1" applyAlignment="1">
      <alignment horizontal="right" vertical="center" wrapText="1"/>
    </xf>
    <xf numFmtId="0" fontId="29" fillId="0" borderId="0" xfId="0" applyFont="1" applyFill="1" applyBorder="1" applyAlignment="1">
      <alignment horizontal="right" vertical="center"/>
    </xf>
    <xf numFmtId="38" fontId="31" fillId="0" borderId="0" xfId="52" applyFont="1" applyFill="1" applyBorder="1" applyAlignment="1">
      <alignment horizontal="right" vertical="center"/>
    </xf>
    <xf numFmtId="38" fontId="29" fillId="0" borderId="0" xfId="52" applyFont="1" applyFill="1" applyBorder="1" applyAlignment="1">
      <alignment horizontal="right" vertical="center"/>
    </xf>
    <xf numFmtId="38" fontId="21" fillId="0" borderId="0" xfId="52" applyFont="1" applyFill="1" applyBorder="1" applyAlignment="1">
      <alignment horizontal="right" vertical="center"/>
    </xf>
    <xf numFmtId="38" fontId="8" fillId="0" borderId="0" xfId="52" applyFont="1" applyFill="1" applyBorder="1" applyAlignment="1">
      <alignment horizontal="right" vertical="center"/>
    </xf>
    <xf numFmtId="38" fontId="8" fillId="0" borderId="12" xfId="52" applyFont="1" applyFill="1" applyBorder="1" applyAlignment="1">
      <alignment horizontal="right" vertical="center"/>
    </xf>
    <xf numFmtId="0" fontId="21" fillId="0" borderId="12" xfId="0" applyNumberFormat="1" applyFont="1" applyFill="1" applyBorder="1" applyAlignment="1">
      <alignment horizontal="right" vertical="center"/>
    </xf>
    <xf numFmtId="0" fontId="8" fillId="0" borderId="12" xfId="0" applyNumberFormat="1" applyFont="1" applyFill="1" applyBorder="1" applyAlignment="1">
      <alignment horizontal="right" vertical="center"/>
    </xf>
    <xf numFmtId="38" fontId="21" fillId="0" borderId="12" xfId="52" applyFont="1" applyFill="1" applyBorder="1" applyAlignment="1">
      <alignment horizontal="right" vertical="center"/>
    </xf>
    <xf numFmtId="38" fontId="8" fillId="0" borderId="24" xfId="52" applyFont="1" applyFill="1" applyBorder="1" applyAlignment="1">
      <alignment horizontal="right" vertical="center"/>
    </xf>
    <xf numFmtId="38" fontId="8" fillId="0" borderId="28" xfId="52" applyFont="1" applyFill="1" applyBorder="1" applyAlignment="1">
      <alignment horizontal="right" vertical="center"/>
    </xf>
    <xf numFmtId="0" fontId="21" fillId="0" borderId="0" xfId="0" applyNumberFormat="1" applyFont="1" applyFill="1" applyBorder="1" applyAlignment="1">
      <alignment horizontal="right" vertical="center"/>
    </xf>
    <xf numFmtId="38" fontId="7" fillId="0" borderId="0" xfId="52" applyFont="1" applyFill="1" applyBorder="1" applyAlignment="1">
      <alignment horizontal="right" vertical="center"/>
    </xf>
    <xf numFmtId="38" fontId="7" fillId="0" borderId="24" xfId="52" applyFont="1" applyFill="1" applyBorder="1" applyAlignment="1">
      <alignment horizontal="right" vertical="center"/>
    </xf>
    <xf numFmtId="0" fontId="6" fillId="0" borderId="20" xfId="0" applyFont="1" applyFill="1" applyBorder="1" applyAlignment="1">
      <alignment horizontal="center" vertical="center"/>
    </xf>
    <xf numFmtId="176" fontId="29" fillId="0" borderId="0" xfId="0" applyNumberFormat="1" applyFont="1" applyFill="1" applyBorder="1" applyAlignment="1">
      <alignment horizontal="right" vertical="center"/>
    </xf>
    <xf numFmtId="38" fontId="8" fillId="0" borderId="0" xfId="52" applyFont="1" applyFill="1" applyBorder="1" applyAlignment="1">
      <alignment vertical="center"/>
    </xf>
    <xf numFmtId="38" fontId="8" fillId="0" borderId="0" xfId="52" applyFont="1" applyFill="1" applyBorder="1" applyAlignment="1">
      <alignment vertical="center" wrapText="1"/>
    </xf>
    <xf numFmtId="38" fontId="8" fillId="0" borderId="28" xfId="52" applyFont="1" applyFill="1" applyBorder="1" applyAlignment="1">
      <alignment vertical="center"/>
    </xf>
    <xf numFmtId="38" fontId="8" fillId="0" borderId="12" xfId="52" applyFont="1" applyFill="1" applyBorder="1" applyAlignment="1">
      <alignment vertical="center"/>
    </xf>
    <xf numFmtId="41" fontId="21" fillId="0" borderId="12" xfId="52" applyNumberFormat="1" applyFont="1" applyFill="1" applyBorder="1" applyAlignment="1">
      <alignment horizontal="right" vertical="center" wrapText="1"/>
    </xf>
    <xf numFmtId="38" fontId="8" fillId="0" borderId="24" xfId="52" applyFont="1" applyFill="1" applyBorder="1" applyAlignment="1">
      <alignment vertical="center"/>
    </xf>
    <xf numFmtId="41" fontId="21" fillId="0" borderId="0" xfId="52" applyNumberFormat="1" applyFont="1" applyFill="1" applyBorder="1" applyAlignment="1">
      <alignment horizontal="right" vertical="center" wrapText="1"/>
    </xf>
    <xf numFmtId="41" fontId="8" fillId="0" borderId="0" xfId="52" applyNumberFormat="1" applyFont="1" applyFill="1" applyBorder="1" applyAlignment="1">
      <alignment horizontal="right" vertical="center" wrapText="1"/>
    </xf>
    <xf numFmtId="41" fontId="8" fillId="0" borderId="0" xfId="52" applyNumberFormat="1" applyFont="1" applyFill="1" applyBorder="1" applyAlignment="1">
      <alignment vertical="center" wrapText="1"/>
    </xf>
    <xf numFmtId="177" fontId="8" fillId="0" borderId="0" xfId="0" applyNumberFormat="1" applyFont="1" applyFill="1" applyBorder="1" applyAlignment="1">
      <alignment vertical="center"/>
    </xf>
    <xf numFmtId="38" fontId="8" fillId="0" borderId="0" xfId="52" applyFont="1" applyFill="1" applyBorder="1" applyAlignment="1">
      <alignment horizontal="right" vertical="center" wrapText="1"/>
    </xf>
    <xf numFmtId="38" fontId="7" fillId="0" borderId="0" xfId="52" applyFont="1" applyFill="1" applyBorder="1" applyAlignment="1">
      <alignment horizontal="right" vertical="center" wrapText="1"/>
    </xf>
    <xf numFmtId="177" fontId="8" fillId="0" borderId="24" xfId="0" applyNumberFormat="1" applyFont="1" applyFill="1" applyBorder="1" applyAlignment="1">
      <alignment vertical="center"/>
    </xf>
    <xf numFmtId="3" fontId="8" fillId="0" borderId="12" xfId="0" applyNumberFormat="1" applyFont="1" applyFill="1" applyBorder="1" applyAlignment="1">
      <alignment horizontal="right" vertical="center"/>
    </xf>
    <xf numFmtId="0" fontId="6" fillId="0" borderId="34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3" fontId="8" fillId="0" borderId="35" xfId="0" applyNumberFormat="1" applyFont="1" applyFill="1" applyBorder="1" applyAlignment="1">
      <alignment horizontal="right" vertical="center"/>
    </xf>
    <xf numFmtId="3" fontId="8" fillId="0" borderId="36" xfId="0" applyNumberFormat="1" applyFont="1" applyFill="1" applyBorder="1" applyAlignment="1">
      <alignment horizontal="right" vertical="center"/>
    </xf>
    <xf numFmtId="3" fontId="7" fillId="0" borderId="0" xfId="0" applyNumberFormat="1" applyFont="1" applyFill="1" applyBorder="1" applyAlignment="1">
      <alignment horizontal="right" vertical="center"/>
    </xf>
    <xf numFmtId="3" fontId="7" fillId="0" borderId="36" xfId="0" applyNumberFormat="1" applyFont="1" applyFill="1" applyBorder="1" applyAlignment="1">
      <alignment horizontal="right" vertical="center"/>
    </xf>
    <xf numFmtId="177" fontId="8" fillId="0" borderId="12" xfId="0" applyNumberFormat="1" applyFont="1" applyFill="1" applyBorder="1" applyAlignment="1">
      <alignment horizontal="right" vertical="center" wrapText="1"/>
    </xf>
    <xf numFmtId="177" fontId="0" fillId="0" borderId="12" xfId="0" applyNumberFormat="1" applyFill="1" applyBorder="1" applyAlignment="1">
      <alignment vertical="center"/>
    </xf>
    <xf numFmtId="177" fontId="8" fillId="0" borderId="0" xfId="0" applyNumberFormat="1" applyFont="1" applyFill="1" applyAlignment="1">
      <alignment horizontal="right" vertical="center" wrapText="1"/>
    </xf>
    <xf numFmtId="177" fontId="0" fillId="0" borderId="0" xfId="0" applyNumberFormat="1" applyFill="1" applyAlignment="1">
      <alignment vertical="center"/>
    </xf>
    <xf numFmtId="0" fontId="6" fillId="0" borderId="21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177" fontId="7" fillId="0" borderId="0" xfId="0" applyNumberFormat="1" applyFont="1" applyFill="1" applyAlignment="1">
      <alignment horizontal="right" vertical="center" wrapText="1"/>
    </xf>
    <xf numFmtId="0" fontId="6" fillId="0" borderId="25" xfId="0" applyFont="1" applyFill="1" applyBorder="1" applyAlignment="1">
      <alignment horizontal="distributed" vertical="center"/>
    </xf>
    <xf numFmtId="0" fontId="0" fillId="0" borderId="25" xfId="0" applyFill="1" applyBorder="1" applyAlignment="1">
      <alignment horizontal="distributed" vertical="center"/>
    </xf>
    <xf numFmtId="0" fontId="0" fillId="0" borderId="26" xfId="0" applyFill="1" applyBorder="1" applyAlignment="1">
      <alignment horizontal="distributed" vertical="center"/>
    </xf>
    <xf numFmtId="0" fontId="0" fillId="0" borderId="12" xfId="0" applyFill="1" applyBorder="1" applyAlignment="1">
      <alignment horizontal="distributed" vertical="center"/>
    </xf>
    <xf numFmtId="0" fontId="0" fillId="0" borderId="17" xfId="0" applyFill="1" applyBorder="1" applyAlignment="1">
      <alignment horizontal="distributed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distributed" vertical="center"/>
    </xf>
    <xf numFmtId="0" fontId="6" fillId="0" borderId="17" xfId="0" applyFont="1" applyFill="1" applyBorder="1" applyAlignment="1">
      <alignment horizontal="distributed" vertical="center"/>
    </xf>
    <xf numFmtId="0" fontId="6" fillId="0" borderId="25" xfId="0" applyFont="1" applyFill="1" applyBorder="1" applyAlignment="1">
      <alignment horizontal="distributed" vertical="center" wrapText="1"/>
    </xf>
    <xf numFmtId="0" fontId="0" fillId="0" borderId="25" xfId="0" applyFill="1" applyBorder="1" applyAlignment="1">
      <alignment vertical="center"/>
    </xf>
    <xf numFmtId="0" fontId="6" fillId="0" borderId="12" xfId="0" applyFont="1" applyFill="1" applyBorder="1" applyAlignment="1">
      <alignment horizontal="distributed" vertical="center" wrapText="1"/>
    </xf>
    <xf numFmtId="0" fontId="0" fillId="0" borderId="12" xfId="0" applyFill="1" applyBorder="1" applyAlignment="1">
      <alignment vertical="center"/>
    </xf>
    <xf numFmtId="0" fontId="6" fillId="0" borderId="13" xfId="0" applyFont="1" applyFill="1" applyBorder="1" applyAlignment="1">
      <alignment horizontal="center" vertical="center"/>
    </xf>
    <xf numFmtId="177" fontId="32" fillId="0" borderId="0" xfId="0" applyNumberFormat="1" applyFont="1" applyFill="1" applyAlignment="1">
      <alignment horizontal="right" vertical="center" wrapText="1"/>
    </xf>
    <xf numFmtId="177" fontId="32" fillId="0" borderId="12" xfId="0" applyNumberFormat="1" applyFont="1" applyFill="1" applyBorder="1" applyAlignment="1">
      <alignment horizontal="right" vertical="center" wrapText="1"/>
    </xf>
    <xf numFmtId="3" fontId="8" fillId="0" borderId="28" xfId="0" applyNumberFormat="1" applyFont="1" applyFill="1" applyBorder="1" applyAlignment="1">
      <alignment horizontal="right" vertical="center" wrapText="1"/>
    </xf>
    <xf numFmtId="0" fontId="0" fillId="0" borderId="12" xfId="0" applyFont="1" applyFill="1" applyBorder="1" applyAlignment="1">
      <alignment vertical="center" wrapText="1"/>
    </xf>
    <xf numFmtId="3" fontId="8" fillId="0" borderId="12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horizont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76" fontId="8" fillId="0" borderId="30" xfId="0" applyNumberFormat="1" applyFont="1" applyFill="1" applyBorder="1" applyAlignment="1">
      <alignment horizontal="right" vertical="center" wrapText="1"/>
    </xf>
    <xf numFmtId="176" fontId="0" fillId="0" borderId="13" xfId="0" applyNumberFormat="1" applyFill="1" applyBorder="1" applyAlignment="1">
      <alignment vertical="center" wrapText="1"/>
    </xf>
    <xf numFmtId="176" fontId="0" fillId="0" borderId="0" xfId="0" applyNumberFormat="1" applyFill="1" applyBorder="1" applyAlignment="1">
      <alignment vertical="center" wrapText="1"/>
    </xf>
    <xf numFmtId="176" fontId="8" fillId="0" borderId="13" xfId="0" applyNumberFormat="1" applyFont="1" applyFill="1" applyBorder="1" applyAlignment="1">
      <alignment horizontal="right" vertical="center" wrapText="1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 wrapText="1"/>
    </xf>
    <xf numFmtId="0" fontId="0" fillId="0" borderId="0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10" fillId="0" borderId="0" xfId="0" applyFont="1" applyFill="1" applyBorder="1" applyAlignment="1">
      <alignment horizontal="distributed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6" fontId="7" fillId="0" borderId="0" xfId="0" applyNumberFormat="1" applyFont="1" applyFill="1" applyAlignment="1">
      <alignment horizontal="right" vertical="center" wrapText="1"/>
    </xf>
    <xf numFmtId="0" fontId="6" fillId="0" borderId="0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distributed" vertical="center"/>
    </xf>
    <xf numFmtId="176" fontId="8" fillId="0" borderId="28" xfId="0" applyNumberFormat="1" applyFont="1" applyFill="1" applyBorder="1" applyAlignment="1">
      <alignment horizontal="right" vertical="center" wrapText="1"/>
    </xf>
    <xf numFmtId="176" fontId="8" fillId="0" borderId="12" xfId="0" applyNumberFormat="1" applyFont="1" applyFill="1" applyBorder="1" applyAlignment="1">
      <alignment horizontal="right" vertical="center" wrapText="1"/>
    </xf>
    <xf numFmtId="176" fontId="8" fillId="0" borderId="0" xfId="0" applyNumberFormat="1" applyFont="1" applyFill="1" applyAlignment="1">
      <alignment horizontal="right" vertical="center" wrapText="1"/>
    </xf>
    <xf numFmtId="176" fontId="36" fillId="0" borderId="24" xfId="0" applyNumberFormat="1" applyFont="1" applyFill="1" applyBorder="1" applyAlignment="1">
      <alignment horizontal="right" vertical="center" wrapText="1"/>
    </xf>
    <xf numFmtId="176" fontId="36" fillId="0" borderId="0" xfId="0" applyNumberFormat="1" applyFont="1" applyFill="1" applyBorder="1" applyAlignment="1">
      <alignment horizontal="right" vertical="center" wrapText="1"/>
    </xf>
    <xf numFmtId="177" fontId="8" fillId="0" borderId="12" xfId="0" applyNumberFormat="1" applyFont="1" applyFill="1" applyBorder="1" applyAlignment="1">
      <alignment vertical="center"/>
    </xf>
    <xf numFmtId="177" fontId="8" fillId="0" borderId="0" xfId="0" applyNumberFormat="1" applyFont="1" applyFill="1" applyAlignment="1">
      <alignment vertical="center"/>
    </xf>
    <xf numFmtId="177" fontId="7" fillId="0" borderId="0" xfId="0" applyNumberFormat="1" applyFont="1" applyFill="1" applyBorder="1" applyAlignment="1">
      <alignment vertical="center"/>
    </xf>
    <xf numFmtId="177" fontId="8" fillId="0" borderId="28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right" vertical="center"/>
    </xf>
    <xf numFmtId="177" fontId="7" fillId="0" borderId="24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6" fillId="0" borderId="24" xfId="0" applyFont="1" applyFill="1" applyBorder="1" applyAlignment="1">
      <alignment horizontal="right" vertical="center" wrapText="1"/>
    </xf>
    <xf numFmtId="38" fontId="8" fillId="0" borderId="0" xfId="5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38" fontId="8" fillId="0" borderId="24" xfId="50" applyFont="1" applyFill="1" applyBorder="1" applyAlignment="1">
      <alignment vertical="center"/>
    </xf>
    <xf numFmtId="38" fontId="7" fillId="0" borderId="24" xfId="50" applyFont="1" applyFill="1" applyBorder="1" applyAlignment="1">
      <alignment vertical="center"/>
    </xf>
    <xf numFmtId="38" fontId="7" fillId="0" borderId="0" xfId="50" applyFont="1" applyFill="1" applyBorder="1" applyAlignment="1">
      <alignment vertical="center"/>
    </xf>
    <xf numFmtId="0" fontId="8" fillId="0" borderId="24" xfId="0" applyFont="1" applyFill="1" applyBorder="1" applyAlignment="1">
      <alignment horizontal="right" vertical="center" wrapText="1"/>
    </xf>
    <xf numFmtId="0" fontId="8" fillId="0" borderId="0" xfId="0" applyFont="1" applyFill="1" applyAlignment="1">
      <alignment horizontal="right" vertical="center" wrapText="1"/>
    </xf>
    <xf numFmtId="0" fontId="8" fillId="0" borderId="28" xfId="0" applyFont="1" applyFill="1" applyBorder="1" applyAlignment="1">
      <alignment horizontal="right" vertical="center" wrapText="1"/>
    </xf>
    <xf numFmtId="0" fontId="6" fillId="0" borderId="0" xfId="0" applyFont="1" applyFill="1" applyAlignment="1">
      <alignment horizontal="right" vertical="center" wrapText="1"/>
    </xf>
    <xf numFmtId="0" fontId="8" fillId="0" borderId="12" xfId="0" applyFont="1" applyFill="1" applyBorder="1" applyAlignment="1">
      <alignment horizontal="right" vertical="center" wrapText="1"/>
    </xf>
    <xf numFmtId="0" fontId="8" fillId="0" borderId="0" xfId="0" applyFon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8" fillId="0" borderId="12" xfId="0" applyFont="1" applyFill="1" applyBorder="1" applyAlignment="1">
      <alignment horizontal="right" vertical="center"/>
    </xf>
    <xf numFmtId="0" fontId="0" fillId="0" borderId="12" xfId="0" applyFill="1" applyBorder="1" applyAlignment="1">
      <alignment horizontal="right" vertical="center"/>
    </xf>
    <xf numFmtId="38" fontId="8" fillId="0" borderId="0" xfId="50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177" fontId="7" fillId="0" borderId="0" xfId="0" applyNumberFormat="1" applyFont="1" applyFill="1" applyBorder="1" applyAlignment="1">
      <alignment horizontal="right" vertical="center"/>
    </xf>
    <xf numFmtId="177" fontId="7" fillId="0" borderId="24" xfId="0" applyNumberFormat="1" applyFont="1" applyFill="1" applyBorder="1" applyAlignment="1">
      <alignment horizontal="right" vertical="center"/>
    </xf>
    <xf numFmtId="177" fontId="8" fillId="0" borderId="24" xfId="0" applyNumberFormat="1" applyFont="1" applyFill="1" applyBorder="1" applyAlignment="1">
      <alignment horizontal="right" vertical="center"/>
    </xf>
    <xf numFmtId="177" fontId="8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37" fillId="0" borderId="0" xfId="0" applyFont="1" applyFill="1" applyAlignment="1">
      <alignment/>
    </xf>
    <xf numFmtId="0" fontId="37" fillId="0" borderId="11" xfId="0" applyFont="1" applyFill="1" applyBorder="1" applyAlignment="1">
      <alignment/>
    </xf>
    <xf numFmtId="0" fontId="15" fillId="0" borderId="18" xfId="0" applyFont="1" applyFill="1" applyBorder="1" applyAlignment="1">
      <alignment horizontal="center" vertical="center" wrapText="1"/>
    </xf>
    <xf numFmtId="177" fontId="21" fillId="0" borderId="0" xfId="0" applyNumberFormat="1" applyFont="1" applyFill="1" applyBorder="1" applyAlignment="1">
      <alignment horizontal="right" vertical="center"/>
    </xf>
    <xf numFmtId="179" fontId="8" fillId="0" borderId="0" xfId="0" applyNumberFormat="1" applyFont="1" applyFill="1" applyBorder="1" applyAlignment="1">
      <alignment horizontal="right" vertical="center"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179" fontId="8" fillId="0" borderId="12" xfId="0" applyNumberFormat="1" applyFont="1" applyFill="1" applyBorder="1" applyAlignment="1">
      <alignment horizontal="right" vertical="center"/>
    </xf>
    <xf numFmtId="179" fontId="7" fillId="0" borderId="0" xfId="0" applyNumberFormat="1" applyFont="1" applyFill="1" applyBorder="1" applyAlignment="1">
      <alignment horizontal="right" vertical="center"/>
    </xf>
    <xf numFmtId="177" fontId="23" fillId="0" borderId="0" xfId="0" applyNumberFormat="1" applyFont="1" applyFill="1" applyBorder="1" applyAlignment="1">
      <alignment horizontal="right" vertical="center"/>
    </xf>
    <xf numFmtId="0" fontId="7" fillId="0" borderId="0" xfId="0" applyNumberFormat="1" applyFont="1" applyFill="1" applyBorder="1" applyAlignment="1">
      <alignment horizontal="right" vertical="center"/>
    </xf>
    <xf numFmtId="177" fontId="8" fillId="0" borderId="12" xfId="0" applyNumberFormat="1" applyFont="1" applyFill="1" applyBorder="1" applyAlignment="1">
      <alignment horizontal="right" vertical="center"/>
    </xf>
    <xf numFmtId="177" fontId="21" fillId="0" borderId="12" xfId="0" applyNumberFormat="1" applyFont="1" applyFill="1" applyBorder="1" applyAlignment="1">
      <alignment horizontal="right" vertical="center"/>
    </xf>
    <xf numFmtId="0" fontId="6" fillId="0" borderId="27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center" vertical="top"/>
    </xf>
    <xf numFmtId="0" fontId="6" fillId="0" borderId="17" xfId="0" applyFont="1" applyFill="1" applyBorder="1" applyAlignment="1">
      <alignment horizontal="center" vertical="top"/>
    </xf>
    <xf numFmtId="0" fontId="6" fillId="0" borderId="32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right" vertical="center" textRotation="255"/>
    </xf>
    <xf numFmtId="0" fontId="6" fillId="0" borderId="0" xfId="0" applyFont="1" applyFill="1" applyAlignment="1">
      <alignment horizontal="right" vertical="center" textRotation="255"/>
    </xf>
    <xf numFmtId="0" fontId="6" fillId="0" borderId="12" xfId="0" applyFont="1" applyFill="1" applyBorder="1" applyAlignment="1">
      <alignment horizontal="right" vertical="center" textRotation="255"/>
    </xf>
    <xf numFmtId="0" fontId="6" fillId="0" borderId="0" xfId="0" applyFont="1" applyFill="1" applyBorder="1" applyAlignment="1">
      <alignment horizontal="right"/>
    </xf>
    <xf numFmtId="0" fontId="6" fillId="0" borderId="12" xfId="0" applyFont="1" applyFill="1" applyBorder="1" applyAlignment="1">
      <alignment horizontal="right" vertical="center"/>
    </xf>
    <xf numFmtId="3" fontId="7" fillId="0" borderId="12" xfId="0" applyNumberFormat="1" applyFont="1" applyFill="1" applyBorder="1" applyAlignment="1">
      <alignment horizontal="right" vertical="center"/>
    </xf>
    <xf numFmtId="3" fontId="7" fillId="0" borderId="28" xfId="0" applyNumberFormat="1" applyFont="1" applyFill="1" applyBorder="1" applyAlignment="1">
      <alignment horizontal="right" vertical="center"/>
    </xf>
    <xf numFmtId="3" fontId="21" fillId="0" borderId="0" xfId="0" applyNumberFormat="1" applyFont="1" applyFill="1" applyBorder="1" applyAlignment="1">
      <alignment horizontal="right" vertical="center"/>
    </xf>
    <xf numFmtId="3" fontId="8" fillId="0" borderId="28" xfId="0" applyNumberFormat="1" applyFont="1" applyFill="1" applyBorder="1" applyAlignment="1">
      <alignment horizontal="right" vertical="center"/>
    </xf>
    <xf numFmtId="41" fontId="21" fillId="0" borderId="0" xfId="0" applyNumberFormat="1" applyFont="1" applyFill="1" applyBorder="1" applyAlignment="1">
      <alignment horizontal="right" vertical="center"/>
    </xf>
    <xf numFmtId="41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41" fontId="21" fillId="0" borderId="0" xfId="0" applyNumberFormat="1" applyFont="1" applyFill="1" applyAlignment="1">
      <alignment horizontal="right" vertical="center"/>
    </xf>
    <xf numFmtId="0" fontId="6" fillId="0" borderId="11" xfId="0" applyFont="1" applyFill="1" applyBorder="1" applyAlignment="1">
      <alignment horizontal="distributed" vertical="center"/>
    </xf>
    <xf numFmtId="0" fontId="10" fillId="0" borderId="11" xfId="0" applyFont="1" applyFill="1" applyBorder="1" applyAlignment="1">
      <alignment horizontal="distributed" vertical="center"/>
    </xf>
    <xf numFmtId="0" fontId="21" fillId="0" borderId="0" xfId="0" applyFont="1" applyFill="1" applyBorder="1" applyAlignment="1">
      <alignment horizontal="right" vertical="center"/>
    </xf>
    <xf numFmtId="0" fontId="15" fillId="0" borderId="18" xfId="0" applyFont="1" applyFill="1" applyBorder="1" applyAlignment="1">
      <alignment horizontal="center" vertical="center" shrinkToFit="1"/>
    </xf>
    <xf numFmtId="0" fontId="38" fillId="0" borderId="18" xfId="0" applyFont="1" applyFill="1" applyBorder="1" applyAlignment="1">
      <alignment horizontal="center" vertical="center" shrinkToFit="1"/>
    </xf>
    <xf numFmtId="0" fontId="13" fillId="0" borderId="18" xfId="0" applyFont="1" applyFill="1" applyBorder="1" applyAlignment="1">
      <alignment horizontal="center" vertical="center" shrinkToFit="1"/>
    </xf>
    <xf numFmtId="0" fontId="13" fillId="0" borderId="19" xfId="0" applyFont="1" applyFill="1" applyBorder="1" applyAlignment="1">
      <alignment horizontal="center" vertical="center" shrinkToFit="1"/>
    </xf>
    <xf numFmtId="41" fontId="21" fillId="0" borderId="12" xfId="0" applyNumberFormat="1" applyFont="1" applyFill="1" applyBorder="1" applyAlignment="1">
      <alignment horizontal="right" vertical="center"/>
    </xf>
    <xf numFmtId="0" fontId="6" fillId="0" borderId="29" xfId="0" applyFont="1" applyFill="1" applyBorder="1" applyAlignment="1">
      <alignment horizontal="right"/>
    </xf>
    <xf numFmtId="177" fontId="8" fillId="0" borderId="24" xfId="0" applyNumberFormat="1" applyFont="1" applyFill="1" applyBorder="1" applyAlignment="1">
      <alignment horizontal="right" vertical="center" wrapText="1"/>
    </xf>
    <xf numFmtId="177" fontId="8" fillId="0" borderId="28" xfId="0" applyNumberFormat="1" applyFont="1" applyFill="1" applyBorder="1" applyAlignment="1">
      <alignment horizontal="right" vertical="center" wrapText="1"/>
    </xf>
    <xf numFmtId="177" fontId="8" fillId="0" borderId="12" xfId="52" applyNumberFormat="1" applyFont="1" applyFill="1" applyBorder="1" applyAlignment="1">
      <alignment horizontal="right" vertical="center" wrapText="1"/>
    </xf>
    <xf numFmtId="41" fontId="39" fillId="0" borderId="0" xfId="0" applyNumberFormat="1" applyFont="1" applyFill="1" applyBorder="1" applyAlignment="1">
      <alignment horizontal="right" vertical="center"/>
    </xf>
    <xf numFmtId="41" fontId="8" fillId="0" borderId="0" xfId="0" applyNumberFormat="1" applyFont="1" applyFill="1" applyBorder="1" applyAlignment="1">
      <alignment horizontal="right" vertical="center"/>
    </xf>
    <xf numFmtId="3" fontId="7" fillId="0" borderId="24" xfId="0" applyNumberFormat="1" applyFont="1" applyFill="1" applyBorder="1" applyAlignment="1">
      <alignment horizontal="right" vertical="center"/>
    </xf>
    <xf numFmtId="3" fontId="8" fillId="0" borderId="0" xfId="0" applyNumberFormat="1" applyFont="1" applyFill="1" applyBorder="1" applyAlignment="1">
      <alignment vertical="center"/>
    </xf>
    <xf numFmtId="3" fontId="8" fillId="0" borderId="12" xfId="0" applyNumberFormat="1" applyFont="1" applyFill="1" applyBorder="1" applyAlignment="1">
      <alignment vertical="center"/>
    </xf>
    <xf numFmtId="41" fontId="8" fillId="0" borderId="12" xfId="0" applyNumberFormat="1" applyFont="1" applyFill="1" applyBorder="1" applyAlignment="1">
      <alignment horizontal="right" vertical="center"/>
    </xf>
    <xf numFmtId="0" fontId="0" fillId="0" borderId="28" xfId="0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 wrapText="1"/>
    </xf>
    <xf numFmtId="0" fontId="50" fillId="0" borderId="28" xfId="0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3" fontId="8" fillId="0" borderId="24" xfId="0" applyNumberFormat="1" applyFont="1" applyFill="1" applyBorder="1" applyAlignment="1">
      <alignment vertical="center"/>
    </xf>
    <xf numFmtId="0" fontId="12" fillId="0" borderId="28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right" vertical="center"/>
    </xf>
    <xf numFmtId="3" fontId="8" fillId="0" borderId="28" xfId="0" applyNumberFormat="1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horizontal="right" vertical="center"/>
    </xf>
    <xf numFmtId="0" fontId="21" fillId="0" borderId="12" xfId="0" applyFont="1" applyFill="1" applyBorder="1" applyAlignment="1">
      <alignment horizontal="right" vertical="center"/>
    </xf>
    <xf numFmtId="3" fontId="39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40" fillId="0" borderId="28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7" xfId="0" applyFont="1" applyFill="1" applyBorder="1" applyAlignment="1">
      <alignment horizontal="center" vertical="center"/>
    </xf>
    <xf numFmtId="177" fontId="8" fillId="0" borderId="24" xfId="67" applyNumberFormat="1" applyFont="1" applyFill="1" applyBorder="1" applyAlignment="1">
      <alignment horizontal="right" vertical="center" wrapText="1"/>
      <protection/>
    </xf>
    <xf numFmtId="177" fontId="8" fillId="0" borderId="0" xfId="67" applyNumberFormat="1" applyFont="1" applyFill="1" applyBorder="1" applyAlignment="1">
      <alignment horizontal="right" vertical="center" wrapText="1"/>
      <protection/>
    </xf>
    <xf numFmtId="177" fontId="8" fillId="0" borderId="0" xfId="67" applyNumberFormat="1" applyFont="1" applyFill="1" applyAlignment="1">
      <alignment horizontal="right" vertical="center" wrapText="1"/>
      <protection/>
    </xf>
    <xf numFmtId="177" fontId="7" fillId="0" borderId="0" xfId="67" applyNumberFormat="1" applyFont="1" applyFill="1" applyAlignment="1">
      <alignment horizontal="right" vertical="center" wrapText="1"/>
      <protection/>
    </xf>
    <xf numFmtId="0" fontId="6" fillId="0" borderId="10" xfId="64" applyFont="1" applyFill="1" applyBorder="1" applyAlignment="1">
      <alignment horizontal="center" vertical="center"/>
      <protection/>
    </xf>
    <xf numFmtId="0" fontId="6" fillId="0" borderId="21" xfId="64" applyFont="1" applyFill="1" applyBorder="1" applyAlignment="1">
      <alignment horizontal="center" vertical="center"/>
      <protection/>
    </xf>
    <xf numFmtId="0" fontId="6" fillId="0" borderId="23" xfId="64" applyFont="1" applyFill="1" applyBorder="1" applyAlignment="1">
      <alignment horizontal="center" vertical="center"/>
      <protection/>
    </xf>
    <xf numFmtId="0" fontId="6" fillId="0" borderId="18" xfId="64" applyFont="1" applyFill="1" applyBorder="1" applyAlignment="1">
      <alignment horizontal="center" vertical="center"/>
      <protection/>
    </xf>
    <xf numFmtId="0" fontId="4" fillId="0" borderId="0" xfId="64" applyFont="1" applyFill="1" applyAlignment="1">
      <alignment horizontal="center"/>
      <protection/>
    </xf>
    <xf numFmtId="0" fontId="6" fillId="0" borderId="21" xfId="64" applyFont="1" applyFill="1" applyBorder="1" applyAlignment="1">
      <alignment horizontal="center" vertical="center" wrapText="1"/>
      <protection/>
    </xf>
    <xf numFmtId="177" fontId="32" fillId="0" borderId="0" xfId="67" applyNumberFormat="1" applyFont="1" applyFill="1" applyAlignment="1">
      <alignment horizontal="right" vertical="center" wrapText="1"/>
      <protection/>
    </xf>
    <xf numFmtId="0" fontId="6" fillId="0" borderId="19" xfId="64" applyFont="1" applyFill="1" applyBorder="1" applyAlignment="1">
      <alignment horizontal="center" vertical="center"/>
      <protection/>
    </xf>
    <xf numFmtId="0" fontId="6" fillId="0" borderId="22" xfId="64" applyFont="1" applyFill="1" applyBorder="1" applyAlignment="1">
      <alignment horizontal="center" vertical="center"/>
      <protection/>
    </xf>
    <xf numFmtId="0" fontId="6" fillId="0" borderId="0" xfId="64" applyFont="1" applyFill="1" applyBorder="1" applyAlignment="1">
      <alignment horizontal="center" vertical="center"/>
      <protection/>
    </xf>
    <xf numFmtId="0" fontId="6" fillId="0" borderId="11" xfId="64" applyFont="1" applyFill="1" applyBorder="1" applyAlignment="1">
      <alignment horizontal="center" vertical="center"/>
      <protection/>
    </xf>
    <xf numFmtId="0" fontId="6" fillId="0" borderId="12" xfId="64" applyFont="1" applyFill="1" applyBorder="1" applyAlignment="1">
      <alignment horizontal="center" vertical="center"/>
      <protection/>
    </xf>
    <xf numFmtId="0" fontId="6" fillId="0" borderId="17" xfId="64" applyFont="1" applyFill="1" applyBorder="1" applyAlignment="1">
      <alignment horizontal="center" vertical="center"/>
      <protection/>
    </xf>
    <xf numFmtId="0" fontId="10" fillId="0" borderId="11" xfId="64" applyFont="1" applyFill="1" applyBorder="1" applyAlignment="1">
      <alignment horizontal="center" vertical="center"/>
      <protection/>
    </xf>
    <xf numFmtId="0" fontId="9" fillId="0" borderId="11" xfId="64" applyFont="1" applyFill="1" applyBorder="1" applyAlignment="1">
      <alignment horizontal="center" vertical="center"/>
      <protection/>
    </xf>
    <xf numFmtId="0" fontId="8" fillId="0" borderId="12" xfId="64" applyFont="1" applyFill="1" applyBorder="1" applyAlignment="1">
      <alignment horizontal="right" vertical="center"/>
      <protection/>
    </xf>
    <xf numFmtId="3" fontId="8" fillId="0" borderId="12" xfId="64" applyNumberFormat="1" applyFont="1" applyFill="1" applyBorder="1" applyAlignment="1">
      <alignment horizontal="center" vertical="center"/>
      <protection/>
    </xf>
    <xf numFmtId="3" fontId="8" fillId="0" borderId="12" xfId="64" applyNumberFormat="1" applyFont="1" applyFill="1" applyBorder="1" applyAlignment="1">
      <alignment horizontal="right" vertical="center"/>
      <protection/>
    </xf>
    <xf numFmtId="0" fontId="8" fillId="0" borderId="28" xfId="64" applyFont="1" applyFill="1" applyBorder="1" applyAlignment="1">
      <alignment horizontal="right" vertical="center"/>
      <protection/>
    </xf>
    <xf numFmtId="177" fontId="7" fillId="0" borderId="24" xfId="67" applyNumberFormat="1" applyFont="1" applyFill="1" applyBorder="1" applyAlignment="1">
      <alignment horizontal="right" vertical="center" wrapText="1"/>
      <protection/>
    </xf>
    <xf numFmtId="177" fontId="7" fillId="0" borderId="0" xfId="67" applyNumberFormat="1" applyFont="1" applyFill="1" applyBorder="1" applyAlignment="1">
      <alignment horizontal="right" vertical="center" wrapText="1"/>
      <protection/>
    </xf>
    <xf numFmtId="0" fontId="15" fillId="0" borderId="22" xfId="64" applyFont="1" applyFill="1" applyBorder="1" applyAlignment="1">
      <alignment horizontal="center" vertical="center" wrapText="1"/>
      <protection/>
    </xf>
    <xf numFmtId="0" fontId="0" fillId="0" borderId="20" xfId="64" applyFont="1" applyFill="1" applyBorder="1">
      <alignment vertical="center"/>
      <protection/>
    </xf>
    <xf numFmtId="0" fontId="0" fillId="0" borderId="10" xfId="64" applyFont="1" applyFill="1" applyBorder="1">
      <alignment vertical="center"/>
      <protection/>
    </xf>
    <xf numFmtId="177" fontId="8" fillId="0" borderId="24" xfId="64" applyNumberFormat="1" applyFont="1" applyFill="1" applyBorder="1" applyAlignment="1">
      <alignment horizontal="right" vertical="center" wrapText="1"/>
      <protection/>
    </xf>
    <xf numFmtId="177" fontId="8" fillId="0" borderId="0" xfId="64" applyNumberFormat="1" applyFont="1" applyFill="1" applyBorder="1" applyAlignment="1">
      <alignment horizontal="right" vertical="center" wrapText="1"/>
      <protection/>
    </xf>
    <xf numFmtId="177" fontId="8" fillId="0" borderId="0" xfId="64" applyNumberFormat="1" applyFont="1" applyFill="1" applyAlignment="1">
      <alignment horizontal="right" vertical="center" wrapText="1"/>
      <protection/>
    </xf>
    <xf numFmtId="0" fontId="6" fillId="0" borderId="32" xfId="64" applyFont="1" applyFill="1" applyBorder="1" applyAlignment="1">
      <alignment horizontal="center" vertical="center"/>
      <protection/>
    </xf>
    <xf numFmtId="0" fontId="13" fillId="0" borderId="0" xfId="64" applyFont="1" applyFill="1" applyBorder="1" applyAlignment="1">
      <alignment horizontal="center" vertical="center"/>
      <protection/>
    </xf>
    <xf numFmtId="0" fontId="13" fillId="0" borderId="11" xfId="64" applyFont="1" applyFill="1" applyBorder="1" applyAlignment="1">
      <alignment horizontal="center" vertical="center"/>
      <protection/>
    </xf>
    <xf numFmtId="0" fontId="6" fillId="0" borderId="20" xfId="64" applyFont="1" applyFill="1" applyBorder="1" applyAlignment="1">
      <alignment horizontal="center" vertical="center"/>
      <protection/>
    </xf>
    <xf numFmtId="177" fontId="32" fillId="0" borderId="24" xfId="67" applyNumberFormat="1" applyFont="1" applyFill="1" applyBorder="1" applyAlignment="1">
      <alignment horizontal="right" vertical="center" wrapText="1"/>
      <protection/>
    </xf>
    <xf numFmtId="177" fontId="32" fillId="0" borderId="0" xfId="67" applyNumberFormat="1" applyFont="1" applyFill="1" applyBorder="1" applyAlignment="1">
      <alignment horizontal="right" vertical="center" wrapText="1"/>
      <protection/>
    </xf>
    <xf numFmtId="0" fontId="13" fillId="0" borderId="12" xfId="64" applyFont="1" applyFill="1" applyBorder="1" applyAlignment="1">
      <alignment horizontal="center" vertical="center"/>
      <protection/>
    </xf>
    <xf numFmtId="0" fontId="13" fillId="0" borderId="17" xfId="64" applyFont="1" applyFill="1" applyBorder="1" applyAlignment="1">
      <alignment horizontal="center" vertical="center"/>
      <protection/>
    </xf>
    <xf numFmtId="0" fontId="32" fillId="0" borderId="28" xfId="64" applyFont="1" applyFill="1" applyBorder="1" applyAlignment="1">
      <alignment horizontal="right" vertical="center"/>
      <protection/>
    </xf>
    <xf numFmtId="0" fontId="32" fillId="0" borderId="12" xfId="64" applyFont="1" applyFill="1" applyBorder="1" applyAlignment="1">
      <alignment horizontal="right" vertical="center"/>
      <protection/>
    </xf>
    <xf numFmtId="177" fontId="33" fillId="0" borderId="24" xfId="67" applyNumberFormat="1" applyFont="1" applyFill="1" applyBorder="1" applyAlignment="1">
      <alignment horizontal="right" vertical="center" wrapText="1"/>
      <protection/>
    </xf>
    <xf numFmtId="177" fontId="33" fillId="0" borderId="0" xfId="67" applyNumberFormat="1" applyFont="1" applyFill="1" applyAlignment="1">
      <alignment wrapText="1"/>
      <protection/>
    </xf>
    <xf numFmtId="0" fontId="0" fillId="0" borderId="32" xfId="64" applyFont="1" applyFill="1" applyBorder="1">
      <alignment vertical="center"/>
      <protection/>
    </xf>
    <xf numFmtId="177" fontId="32" fillId="0" borderId="0" xfId="64" applyNumberFormat="1" applyFont="1" applyFill="1" applyAlignment="1">
      <alignment horizontal="right" vertical="center" wrapText="1"/>
      <protection/>
    </xf>
    <xf numFmtId="177" fontId="33" fillId="0" borderId="0" xfId="67" applyNumberFormat="1" applyFont="1" applyFill="1" applyAlignment="1">
      <alignment horizontal="right" vertical="center" wrapText="1"/>
      <protection/>
    </xf>
    <xf numFmtId="177" fontId="32" fillId="0" borderId="0" xfId="67" applyNumberFormat="1" applyFont="1" applyFill="1" applyAlignment="1">
      <alignment wrapText="1"/>
      <protection/>
    </xf>
    <xf numFmtId="177" fontId="32" fillId="0" borderId="24" xfId="64" applyNumberFormat="1" applyFont="1" applyFill="1" applyBorder="1" applyAlignment="1">
      <alignment horizontal="right" vertical="center" wrapText="1"/>
      <protection/>
    </xf>
    <xf numFmtId="177" fontId="32" fillId="0" borderId="0" xfId="64" applyNumberFormat="1" applyFont="1" applyFill="1" applyAlignment="1">
      <alignment wrapText="1"/>
      <protection/>
    </xf>
    <xf numFmtId="0" fontId="48" fillId="0" borderId="0" xfId="64" applyFont="1" applyFill="1" applyBorder="1" applyAlignment="1">
      <alignment horizontal="center" vertical="center"/>
      <protection/>
    </xf>
    <xf numFmtId="0" fontId="48" fillId="0" borderId="11" xfId="64" applyFont="1" applyFill="1" applyBorder="1" applyAlignment="1">
      <alignment horizontal="center" vertical="center"/>
      <protection/>
    </xf>
    <xf numFmtId="0" fontId="47" fillId="0" borderId="0" xfId="64" applyFont="1" applyFill="1" applyBorder="1" applyAlignment="1">
      <alignment horizontal="center" vertical="center"/>
      <protection/>
    </xf>
    <xf numFmtId="0" fontId="47" fillId="0" borderId="11" xfId="64" applyFont="1" applyFill="1" applyBorder="1" applyAlignment="1">
      <alignment horizontal="center" vertical="center"/>
      <protection/>
    </xf>
    <xf numFmtId="0" fontId="8" fillId="0" borderId="24" xfId="64" applyFont="1" applyFill="1" applyBorder="1" applyAlignment="1">
      <alignment horizontal="right" vertical="center"/>
      <protection/>
    </xf>
    <xf numFmtId="0" fontId="8" fillId="0" borderId="0" xfId="64" applyFont="1" applyFill="1" applyBorder="1" applyAlignment="1">
      <alignment horizontal="right" vertical="center"/>
      <protection/>
    </xf>
    <xf numFmtId="3" fontId="8" fillId="0" borderId="0" xfId="64" applyNumberFormat="1" applyFont="1" applyFill="1" applyBorder="1" applyAlignment="1">
      <alignment horizontal="right" vertical="center"/>
      <protection/>
    </xf>
    <xf numFmtId="3" fontId="8" fillId="0" borderId="0" xfId="64" applyNumberFormat="1" applyFont="1" applyFill="1" applyAlignment="1">
      <alignment horizontal="right" vertical="center"/>
      <protection/>
    </xf>
    <xf numFmtId="3" fontId="32" fillId="0" borderId="12" xfId="64" applyNumberFormat="1" applyFont="1" applyFill="1" applyBorder="1" applyAlignment="1">
      <alignment horizontal="right" vertical="center"/>
      <protection/>
    </xf>
    <xf numFmtId="0" fontId="8" fillId="0" borderId="0" xfId="64" applyFont="1" applyFill="1" applyAlignment="1">
      <alignment horizontal="right" vertical="center"/>
      <protection/>
    </xf>
    <xf numFmtId="0" fontId="9" fillId="0" borderId="0" xfId="64" applyFont="1" applyFill="1" applyBorder="1" applyAlignment="1">
      <alignment horizontal="center" vertical="center"/>
      <protection/>
    </xf>
    <xf numFmtId="3" fontId="8" fillId="0" borderId="24" xfId="67" applyNumberFormat="1" applyFont="1" applyFill="1" applyBorder="1" applyAlignment="1">
      <alignment horizontal="right" vertical="center"/>
      <protection/>
    </xf>
    <xf numFmtId="3" fontId="8" fillId="0" borderId="0" xfId="67" applyNumberFormat="1" applyFont="1" applyFill="1" applyBorder="1" applyAlignment="1">
      <alignment horizontal="right" vertical="center"/>
      <protection/>
    </xf>
    <xf numFmtId="0" fontId="6" fillId="0" borderId="25" xfId="64" applyFont="1" applyFill="1" applyBorder="1" applyAlignment="1">
      <alignment horizontal="center" vertical="center"/>
      <protection/>
    </xf>
    <xf numFmtId="0" fontId="6" fillId="0" borderId="26" xfId="64" applyFont="1" applyFill="1" applyBorder="1" applyAlignment="1">
      <alignment horizontal="center" vertical="center"/>
      <protection/>
    </xf>
    <xf numFmtId="0" fontId="6" fillId="0" borderId="22" xfId="64" applyFont="1" applyFill="1" applyBorder="1" applyAlignment="1">
      <alignment horizontal="center" vertical="center" wrapText="1"/>
      <protection/>
    </xf>
    <xf numFmtId="0" fontId="6" fillId="0" borderId="20" xfId="64" applyFont="1" applyFill="1" applyBorder="1" applyAlignment="1">
      <alignment horizontal="center" vertical="center" wrapText="1"/>
      <protection/>
    </xf>
    <xf numFmtId="0" fontId="6" fillId="0" borderId="10" xfId="64" applyFont="1" applyFill="1" applyBorder="1" applyAlignment="1">
      <alignment horizontal="center" vertical="center" wrapText="1"/>
      <protection/>
    </xf>
    <xf numFmtId="0" fontId="8" fillId="0" borderId="0" xfId="67" applyFont="1" applyFill="1" applyBorder="1" applyAlignment="1">
      <alignment horizontal="right" vertical="center"/>
      <protection/>
    </xf>
    <xf numFmtId="3" fontId="8" fillId="0" borderId="0" xfId="67" applyNumberFormat="1" applyFont="1" applyFill="1" applyAlignment="1">
      <alignment horizontal="right" vertical="center"/>
      <protection/>
    </xf>
    <xf numFmtId="0" fontId="8" fillId="0" borderId="12" xfId="64" applyFont="1" applyFill="1" applyBorder="1" applyAlignment="1">
      <alignment horizontal="center" vertical="center"/>
      <protection/>
    </xf>
    <xf numFmtId="0" fontId="8" fillId="0" borderId="24" xfId="67" applyFont="1" applyFill="1" applyBorder="1" applyAlignment="1">
      <alignment horizontal="right" vertical="center"/>
      <protection/>
    </xf>
    <xf numFmtId="0" fontId="8" fillId="0" borderId="0" xfId="67" applyFont="1" applyFill="1" applyAlignment="1">
      <alignment horizontal="right" vertical="center"/>
      <protection/>
    </xf>
    <xf numFmtId="3" fontId="7" fillId="0" borderId="0" xfId="67" applyNumberFormat="1" applyFont="1" applyFill="1" applyBorder="1" applyAlignment="1">
      <alignment horizontal="right" vertical="center"/>
      <protection/>
    </xf>
    <xf numFmtId="0" fontId="10" fillId="0" borderId="0" xfId="64" applyFont="1" applyFill="1" applyBorder="1" applyAlignment="1">
      <alignment horizontal="center" vertical="center"/>
      <protection/>
    </xf>
    <xf numFmtId="3" fontId="7" fillId="0" borderId="24" xfId="67" applyNumberFormat="1" applyFont="1" applyFill="1" applyBorder="1" applyAlignment="1">
      <alignment horizontal="right" vertical="center"/>
      <protection/>
    </xf>
    <xf numFmtId="0" fontId="15" fillId="0" borderId="21" xfId="64" applyFont="1" applyFill="1" applyBorder="1" applyAlignment="1">
      <alignment horizontal="center" vertical="center"/>
      <protection/>
    </xf>
    <xf numFmtId="3" fontId="8" fillId="0" borderId="24" xfId="64" applyNumberFormat="1" applyFont="1" applyFill="1" applyBorder="1" applyAlignment="1">
      <alignment horizontal="right" vertical="center"/>
      <protection/>
    </xf>
    <xf numFmtId="177" fontId="8" fillId="0" borderId="0" xfId="67" applyNumberFormat="1" applyFont="1" applyFill="1" applyAlignment="1" applyProtection="1">
      <alignment horizontal="right" vertical="center" wrapText="1"/>
      <protection locked="0"/>
    </xf>
    <xf numFmtId="0" fontId="4" fillId="0" borderId="0" xfId="64" applyFont="1" applyFill="1" applyBorder="1" applyAlignment="1" applyProtection="1">
      <alignment horizontal="center"/>
      <protection locked="0"/>
    </xf>
    <xf numFmtId="0" fontId="0" fillId="0" borderId="0" xfId="64" applyFont="1" applyFill="1" applyAlignment="1">
      <alignment horizontal="center"/>
      <protection/>
    </xf>
    <xf numFmtId="0" fontId="8" fillId="0" borderId="12" xfId="64" applyFont="1" applyFill="1" applyBorder="1" applyAlignment="1" applyProtection="1">
      <alignment horizontal="center" vertical="center"/>
      <protection locked="0"/>
    </xf>
    <xf numFmtId="0" fontId="6" fillId="0" borderId="0" xfId="64" applyFont="1" applyFill="1" applyBorder="1" applyAlignment="1" applyProtection="1">
      <alignment horizontal="center" vertical="center"/>
      <protection locked="0"/>
    </xf>
    <xf numFmtId="0" fontId="6" fillId="0" borderId="11" xfId="64" applyFont="1" applyFill="1" applyBorder="1" applyAlignment="1" applyProtection="1">
      <alignment horizontal="center" vertical="center"/>
      <protection locked="0"/>
    </xf>
    <xf numFmtId="177" fontId="8" fillId="0" borderId="24" xfId="67" applyNumberFormat="1" applyFont="1" applyFill="1" applyBorder="1" applyAlignment="1" applyProtection="1">
      <alignment horizontal="right" vertical="center" wrapText="1"/>
      <protection locked="0"/>
    </xf>
    <xf numFmtId="177" fontId="8" fillId="0" borderId="0" xfId="67" applyNumberFormat="1" applyFont="1" applyFill="1" applyBorder="1" applyAlignment="1" applyProtection="1">
      <alignment horizontal="right" vertical="center" wrapText="1"/>
      <protection locked="0"/>
    </xf>
    <xf numFmtId="177" fontId="7" fillId="0" borderId="0" xfId="67" applyNumberFormat="1" applyFont="1" applyFill="1" applyAlignment="1" applyProtection="1">
      <alignment horizontal="right" vertical="center" wrapText="1"/>
      <protection locked="0"/>
    </xf>
    <xf numFmtId="0" fontId="8" fillId="0" borderId="24" xfId="64" applyFont="1" applyFill="1" applyBorder="1" applyAlignment="1" applyProtection="1">
      <alignment horizontal="right" vertical="center"/>
      <protection locked="0"/>
    </xf>
    <xf numFmtId="0" fontId="8" fillId="0" borderId="0" xfId="64" applyFont="1" applyFill="1" applyBorder="1" applyAlignment="1" applyProtection="1">
      <alignment horizontal="right" vertical="center"/>
      <protection locked="0"/>
    </xf>
    <xf numFmtId="0" fontId="8" fillId="0" borderId="0" xfId="64" applyFont="1" applyFill="1" applyAlignment="1" applyProtection="1">
      <alignment horizontal="right" vertical="center"/>
      <protection locked="0"/>
    </xf>
    <xf numFmtId="0" fontId="9" fillId="0" borderId="0" xfId="64" applyFont="1" applyFill="1" applyBorder="1" applyAlignment="1" applyProtection="1">
      <alignment horizontal="center" vertical="center"/>
      <protection locked="0"/>
    </xf>
    <xf numFmtId="0" fontId="9" fillId="0" borderId="11" xfId="64" applyFont="1" applyFill="1" applyBorder="1" applyAlignment="1" applyProtection="1">
      <alignment horizontal="center" vertical="center"/>
      <protection locked="0"/>
    </xf>
    <xf numFmtId="0" fontId="10" fillId="0" borderId="0" xfId="64" applyFont="1" applyFill="1" applyBorder="1" applyAlignment="1" applyProtection="1">
      <alignment horizontal="center" vertical="center"/>
      <protection locked="0"/>
    </xf>
    <xf numFmtId="0" fontId="10" fillId="0" borderId="11" xfId="64" applyFont="1" applyFill="1" applyBorder="1" applyAlignment="1" applyProtection="1">
      <alignment horizontal="center" vertical="center"/>
      <protection locked="0"/>
    </xf>
    <xf numFmtId="0" fontId="6" fillId="0" borderId="10" xfId="64" applyFont="1" applyFill="1" applyBorder="1" applyAlignment="1" applyProtection="1">
      <alignment horizontal="center" vertical="center"/>
      <protection locked="0"/>
    </xf>
    <xf numFmtId="0" fontId="6" fillId="0" borderId="21" xfId="64" applyFont="1" applyFill="1" applyBorder="1" applyAlignment="1" applyProtection="1">
      <alignment horizontal="center" vertical="center"/>
      <protection locked="0"/>
    </xf>
    <xf numFmtId="0" fontId="6" fillId="0" borderId="23" xfId="64" applyFont="1" applyFill="1" applyBorder="1" applyAlignment="1" applyProtection="1">
      <alignment horizontal="center" vertical="center"/>
      <protection locked="0"/>
    </xf>
    <xf numFmtId="0" fontId="6" fillId="0" borderId="18" xfId="64" applyFont="1" applyFill="1" applyBorder="1" applyAlignment="1" applyProtection="1">
      <alignment horizontal="center" vertical="center"/>
      <protection locked="0"/>
    </xf>
    <xf numFmtId="177" fontId="8" fillId="0" borderId="0" xfId="64" applyNumberFormat="1" applyFont="1" applyFill="1" applyAlignment="1" applyProtection="1">
      <alignment horizontal="right" vertical="center" wrapText="1"/>
      <protection locked="0"/>
    </xf>
    <xf numFmtId="0" fontId="6" fillId="0" borderId="22" xfId="64" applyFont="1" applyFill="1" applyBorder="1" applyAlignment="1" applyProtection="1">
      <alignment horizontal="center" vertical="center"/>
      <protection locked="0"/>
    </xf>
    <xf numFmtId="0" fontId="6" fillId="0" borderId="19" xfId="64" applyFont="1" applyFill="1" applyBorder="1" applyAlignment="1" applyProtection="1">
      <alignment horizontal="center" vertical="center"/>
      <protection locked="0"/>
    </xf>
    <xf numFmtId="177" fontId="8" fillId="0" borderId="24" xfId="64" applyNumberFormat="1" applyFont="1" applyFill="1" applyBorder="1" applyAlignment="1" applyProtection="1">
      <alignment horizontal="right" vertical="center" wrapText="1"/>
      <protection locked="0"/>
    </xf>
    <xf numFmtId="177" fontId="8" fillId="0" borderId="0" xfId="64" applyNumberFormat="1" applyFont="1" applyFill="1" applyBorder="1" applyAlignment="1" applyProtection="1">
      <alignment horizontal="right" vertical="center" wrapText="1"/>
      <protection locked="0"/>
    </xf>
    <xf numFmtId="0" fontId="6" fillId="0" borderId="12" xfId="64" applyFont="1" applyFill="1" applyBorder="1" applyAlignment="1" applyProtection="1">
      <alignment horizontal="center" vertical="center"/>
      <protection locked="0"/>
    </xf>
    <xf numFmtId="0" fontId="6" fillId="0" borderId="17" xfId="64" applyFont="1" applyFill="1" applyBorder="1" applyAlignment="1" applyProtection="1">
      <alignment horizontal="center" vertical="center"/>
      <protection locked="0"/>
    </xf>
    <xf numFmtId="0" fontId="8" fillId="0" borderId="28" xfId="64" applyFont="1" applyFill="1" applyBorder="1" applyAlignment="1" applyProtection="1">
      <alignment horizontal="right" vertical="center"/>
      <protection locked="0"/>
    </xf>
    <xf numFmtId="0" fontId="8" fillId="0" borderId="12" xfId="64" applyFont="1" applyFill="1" applyBorder="1" applyAlignment="1" applyProtection="1">
      <alignment horizontal="right" vertical="center"/>
      <protection locked="0"/>
    </xf>
    <xf numFmtId="177" fontId="7" fillId="0" borderId="0" xfId="67" applyNumberFormat="1" applyFont="1" applyFill="1" applyBorder="1" applyAlignment="1" applyProtection="1">
      <alignment horizontal="right" vertical="center" wrapText="1"/>
      <protection locked="0"/>
    </xf>
    <xf numFmtId="3" fontId="8" fillId="0" borderId="0" xfId="64" applyNumberFormat="1" applyFont="1" applyFill="1" applyBorder="1" applyAlignment="1" applyProtection="1">
      <alignment horizontal="right" vertical="center"/>
      <protection locked="0"/>
    </xf>
    <xf numFmtId="0" fontId="13" fillId="0" borderId="22" xfId="64" applyFont="1" applyFill="1" applyBorder="1" applyAlignment="1" applyProtection="1">
      <alignment horizontal="distributed" vertical="center" wrapText="1"/>
      <protection locked="0"/>
    </xf>
    <xf numFmtId="0" fontId="13" fillId="0" borderId="20" xfId="64" applyFont="1" applyFill="1" applyBorder="1" applyAlignment="1" applyProtection="1">
      <alignment horizontal="distributed" vertical="center" wrapText="1"/>
      <protection locked="0"/>
    </xf>
    <xf numFmtId="0" fontId="13" fillId="0" borderId="10" xfId="64" applyFont="1" applyFill="1" applyBorder="1" applyAlignment="1" applyProtection="1">
      <alignment horizontal="distributed" vertical="center" wrapText="1"/>
      <protection locked="0"/>
    </xf>
    <xf numFmtId="3" fontId="8" fillId="0" borderId="12" xfId="64" applyNumberFormat="1" applyFont="1" applyFill="1" applyBorder="1" applyAlignment="1" applyProtection="1">
      <alignment horizontal="right" vertical="center"/>
      <protection locked="0"/>
    </xf>
    <xf numFmtId="177" fontId="7" fillId="0" borderId="24" xfId="67" applyNumberFormat="1" applyFont="1" applyFill="1" applyBorder="1" applyAlignment="1" applyProtection="1">
      <alignment horizontal="right" vertical="center" wrapText="1"/>
      <protection locked="0"/>
    </xf>
    <xf numFmtId="177" fontId="8" fillId="0" borderId="0" xfId="53" applyNumberFormat="1" applyFont="1" applyFill="1" applyBorder="1" applyAlignment="1">
      <alignment horizontal="right" vertical="center" wrapText="1"/>
    </xf>
    <xf numFmtId="177" fontId="7" fillId="0" borderId="0" xfId="53" applyNumberFormat="1" applyFont="1" applyFill="1" applyBorder="1" applyAlignment="1">
      <alignment horizontal="right" vertical="center" wrapText="1"/>
    </xf>
    <xf numFmtId="177" fontId="8" fillId="0" borderId="12" xfId="53" applyNumberFormat="1" applyFont="1" applyFill="1" applyBorder="1" applyAlignment="1">
      <alignment horizontal="right" vertical="center" wrapText="1"/>
    </xf>
    <xf numFmtId="177" fontId="21" fillId="0" borderId="0" xfId="53" applyNumberFormat="1" applyFont="1" applyFill="1" applyBorder="1" applyAlignment="1">
      <alignment horizontal="right" vertical="center" wrapText="1"/>
    </xf>
    <xf numFmtId="177" fontId="8" fillId="0" borderId="28" xfId="65" applyNumberFormat="1" applyFont="1" applyFill="1" applyBorder="1" applyAlignment="1">
      <alignment horizontal="right" vertical="center" wrapText="1"/>
      <protection/>
    </xf>
    <xf numFmtId="0" fontId="6" fillId="0" borderId="0" xfId="66" applyFont="1" applyFill="1" applyBorder="1" applyAlignment="1">
      <alignment horizontal="center" vertical="center"/>
      <protection/>
    </xf>
    <xf numFmtId="0" fontId="6" fillId="0" borderId="11" xfId="66" applyFont="1" applyFill="1" applyBorder="1" applyAlignment="1">
      <alignment horizontal="center" vertical="center"/>
      <protection/>
    </xf>
    <xf numFmtId="177" fontId="8" fillId="0" borderId="24" xfId="65" applyNumberFormat="1" applyFont="1" applyFill="1" applyBorder="1" applyAlignment="1">
      <alignment horizontal="right" vertical="center"/>
      <protection/>
    </xf>
    <xf numFmtId="177" fontId="8" fillId="0" borderId="0" xfId="65" applyNumberFormat="1" applyFont="1" applyFill="1" applyBorder="1" applyAlignment="1">
      <alignment horizontal="right" vertical="center"/>
      <protection/>
    </xf>
    <xf numFmtId="177" fontId="7" fillId="0" borderId="24" xfId="65" applyNumberFormat="1" applyFont="1" applyFill="1" applyBorder="1" applyAlignment="1">
      <alignment horizontal="right" vertical="center"/>
      <protection/>
    </xf>
    <xf numFmtId="177" fontId="7" fillId="0" borderId="0" xfId="65" applyNumberFormat="1" applyFont="1" applyFill="1" applyBorder="1" applyAlignment="1">
      <alignment horizontal="right" vertical="center"/>
      <protection/>
    </xf>
    <xf numFmtId="0" fontId="6" fillId="0" borderId="12" xfId="66" applyFont="1" applyFill="1" applyBorder="1" applyAlignment="1">
      <alignment horizontal="center" vertical="center"/>
      <protection/>
    </xf>
    <xf numFmtId="0" fontId="6" fillId="0" borderId="17" xfId="66" applyFont="1" applyFill="1" applyBorder="1" applyAlignment="1">
      <alignment horizontal="center" vertical="center"/>
      <protection/>
    </xf>
    <xf numFmtId="177" fontId="8" fillId="0" borderId="0" xfId="53" applyNumberFormat="1" applyFont="1" applyFill="1" applyBorder="1" applyAlignment="1">
      <alignment horizontal="right" vertical="center"/>
    </xf>
    <xf numFmtId="0" fontId="6" fillId="0" borderId="10" xfId="66" applyFont="1" applyFill="1" applyBorder="1" applyAlignment="1">
      <alignment horizontal="center" vertical="center"/>
      <protection/>
    </xf>
    <xf numFmtId="0" fontId="6" fillId="0" borderId="21" xfId="66" applyFont="1" applyFill="1" applyBorder="1" applyAlignment="1">
      <alignment horizontal="center" vertical="center"/>
      <protection/>
    </xf>
    <xf numFmtId="0" fontId="10" fillId="0" borderId="0" xfId="66" applyFont="1" applyFill="1" applyBorder="1" applyAlignment="1">
      <alignment horizontal="center" vertical="center"/>
      <protection/>
    </xf>
    <xf numFmtId="0" fontId="10" fillId="0" borderId="11" xfId="66" applyFont="1" applyFill="1" applyBorder="1" applyAlignment="1">
      <alignment horizontal="center" vertical="center"/>
      <protection/>
    </xf>
    <xf numFmtId="0" fontId="9" fillId="0" borderId="0" xfId="66" applyFont="1" applyFill="1" applyBorder="1" applyAlignment="1">
      <alignment horizontal="center" vertical="center"/>
      <protection/>
    </xf>
    <xf numFmtId="0" fontId="9" fillId="0" borderId="11" xfId="66" applyFont="1" applyFill="1" applyBorder="1" applyAlignment="1">
      <alignment horizontal="center" vertical="center"/>
      <protection/>
    </xf>
    <xf numFmtId="0" fontId="6" fillId="0" borderId="22" xfId="66" applyFont="1" applyFill="1" applyBorder="1" applyAlignment="1">
      <alignment horizontal="center" vertical="center"/>
      <protection/>
    </xf>
    <xf numFmtId="0" fontId="6" fillId="0" borderId="20" xfId="66" applyFont="1" applyFill="1" applyBorder="1" applyAlignment="1">
      <alignment horizontal="center" vertical="center"/>
      <protection/>
    </xf>
    <xf numFmtId="0" fontId="6" fillId="0" borderId="13" xfId="66" applyFont="1" applyFill="1" applyBorder="1" applyAlignment="1">
      <alignment horizontal="center" vertical="center"/>
      <protection/>
    </xf>
    <xf numFmtId="0" fontId="6" fillId="0" borderId="14" xfId="66" applyFont="1" applyFill="1" applyBorder="1" applyAlignment="1">
      <alignment horizontal="center" vertical="center"/>
      <protection/>
    </xf>
    <xf numFmtId="0" fontId="6" fillId="0" borderId="30" xfId="66" applyFont="1" applyFill="1" applyBorder="1" applyAlignment="1">
      <alignment horizontal="right" vertical="center"/>
      <protection/>
    </xf>
    <xf numFmtId="0" fontId="6" fillId="0" borderId="13" xfId="66" applyFont="1" applyFill="1" applyBorder="1" applyAlignment="1">
      <alignment horizontal="right" vertical="center"/>
      <protection/>
    </xf>
    <xf numFmtId="0" fontId="6" fillId="0" borderId="0" xfId="66" applyFont="1" applyFill="1" applyBorder="1" applyAlignment="1">
      <alignment horizontal="right" vertical="center"/>
      <protection/>
    </xf>
    <xf numFmtId="0" fontId="6" fillId="0" borderId="0" xfId="66" applyFont="1" applyFill="1" applyAlignment="1">
      <alignment horizontal="right" vertical="center"/>
      <protection/>
    </xf>
    <xf numFmtId="177" fontId="8" fillId="0" borderId="28" xfId="65" applyNumberFormat="1" applyFont="1" applyFill="1" applyBorder="1" applyAlignment="1">
      <alignment horizontal="right" vertical="center"/>
      <protection/>
    </xf>
    <xf numFmtId="177" fontId="8" fillId="0" borderId="12" xfId="65" applyNumberFormat="1" applyFont="1" applyFill="1" applyBorder="1" applyAlignment="1">
      <alignment horizontal="right" vertical="center"/>
      <protection/>
    </xf>
    <xf numFmtId="177" fontId="8" fillId="0" borderId="12" xfId="53" applyNumberFormat="1" applyFont="1" applyFill="1" applyBorder="1" applyAlignment="1">
      <alignment horizontal="right" vertical="center"/>
    </xf>
    <xf numFmtId="0" fontId="6" fillId="0" borderId="24" xfId="66" applyFont="1" applyFill="1" applyBorder="1" applyAlignment="1">
      <alignment horizontal="right" vertical="center"/>
      <protection/>
    </xf>
    <xf numFmtId="177" fontId="8" fillId="0" borderId="24" xfId="65" applyNumberFormat="1" applyFont="1" applyFill="1" applyBorder="1" applyAlignment="1">
      <alignment horizontal="center" vertical="center" wrapText="1"/>
      <protection/>
    </xf>
    <xf numFmtId="177" fontId="8" fillId="0" borderId="0" xfId="65" applyNumberFormat="1" applyFont="1" applyFill="1" applyBorder="1" applyAlignment="1">
      <alignment horizontal="center" vertical="center" wrapText="1"/>
      <protection/>
    </xf>
    <xf numFmtId="177" fontId="8" fillId="0" borderId="24" xfId="53" applyNumberFormat="1" applyFont="1" applyFill="1" applyBorder="1" applyAlignment="1">
      <alignment horizontal="right" vertical="center" wrapText="1"/>
    </xf>
    <xf numFmtId="0" fontId="10" fillId="0" borderId="0" xfId="66" applyNumberFormat="1" applyFont="1" applyFill="1" applyBorder="1" applyAlignment="1">
      <alignment horizontal="center" vertical="center"/>
      <protection/>
    </xf>
    <xf numFmtId="0" fontId="10" fillId="0" borderId="11" xfId="66" applyNumberFormat="1" applyFont="1" applyFill="1" applyBorder="1" applyAlignment="1">
      <alignment horizontal="center" vertical="center"/>
      <protection/>
    </xf>
    <xf numFmtId="177" fontId="8" fillId="0" borderId="0" xfId="66" applyNumberFormat="1" applyFont="1" applyFill="1" applyBorder="1" applyAlignment="1">
      <alignment horizontal="right" vertical="center" wrapText="1"/>
      <protection/>
    </xf>
    <xf numFmtId="177" fontId="8" fillId="0" borderId="0" xfId="53" applyNumberFormat="1" applyFont="1" applyFill="1" applyBorder="1" applyAlignment="1">
      <alignment vertical="center" wrapText="1"/>
    </xf>
    <xf numFmtId="177" fontId="7" fillId="0" borderId="0" xfId="53" applyNumberFormat="1" applyFont="1" applyFill="1" applyBorder="1" applyAlignment="1">
      <alignment vertical="center" wrapText="1"/>
    </xf>
    <xf numFmtId="177" fontId="8" fillId="0" borderId="0" xfId="53" applyNumberFormat="1" applyFont="1" applyFill="1" applyAlignment="1">
      <alignment horizontal="right" vertical="center" wrapText="1"/>
    </xf>
    <xf numFmtId="177" fontId="7" fillId="0" borderId="0" xfId="65" applyNumberFormat="1" applyFont="1" applyFill="1" applyAlignment="1">
      <alignment horizontal="right" vertical="center" wrapText="1"/>
      <protection/>
    </xf>
    <xf numFmtId="177" fontId="21" fillId="0" borderId="0" xfId="53" applyNumberFormat="1" applyFont="1" applyFill="1" applyAlignment="1">
      <alignment horizontal="right" vertical="center" wrapText="1"/>
    </xf>
    <xf numFmtId="0" fontId="30" fillId="0" borderId="0" xfId="66" applyFont="1" applyFill="1" applyAlignment="1">
      <alignment horizontal="right" vertical="center" wrapText="1"/>
      <protection/>
    </xf>
    <xf numFmtId="0" fontId="9" fillId="0" borderId="0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left" vertical="center"/>
    </xf>
    <xf numFmtId="177" fontId="8" fillId="0" borderId="0" xfId="68" applyNumberFormat="1" applyFont="1" applyFill="1" applyBorder="1" applyAlignment="1">
      <alignment horizontal="right" vertical="center" wrapText="1"/>
      <protection/>
    </xf>
    <xf numFmtId="41" fontId="21" fillId="0" borderId="0" xfId="68" applyNumberFormat="1" applyFont="1" applyFill="1" applyBorder="1" applyAlignment="1">
      <alignment horizontal="right" vertical="center" wrapText="1"/>
      <protection/>
    </xf>
    <xf numFmtId="177" fontId="7" fillId="0" borderId="0" xfId="68" applyNumberFormat="1" applyFont="1" applyFill="1" applyBorder="1" applyAlignment="1">
      <alignment horizontal="right" vertical="center" wrapText="1"/>
      <protection/>
    </xf>
    <xf numFmtId="41" fontId="39" fillId="0" borderId="0" xfId="68" applyNumberFormat="1" applyFont="1" applyFill="1" applyBorder="1" applyAlignment="1">
      <alignment horizontal="right" vertical="center" wrapText="1"/>
      <protection/>
    </xf>
    <xf numFmtId="177" fontId="8" fillId="0" borderId="24" xfId="68" applyNumberFormat="1" applyFont="1" applyFill="1" applyBorder="1" applyAlignment="1">
      <alignment horizontal="center" vertical="center" wrapText="1"/>
      <protection/>
    </xf>
    <xf numFmtId="177" fontId="8" fillId="0" borderId="0" xfId="68" applyNumberFormat="1" applyFont="1" applyFill="1" applyBorder="1" applyAlignment="1">
      <alignment horizontal="center" vertical="center" wrapText="1"/>
      <protection/>
    </xf>
    <xf numFmtId="177" fontId="8" fillId="0" borderId="24" xfId="68" applyNumberFormat="1" applyFont="1" applyFill="1" applyBorder="1" applyAlignment="1">
      <alignment horizontal="right" vertical="center" wrapText="1"/>
      <protection/>
    </xf>
    <xf numFmtId="177" fontId="8" fillId="0" borderId="28" xfId="68" applyNumberFormat="1" applyFont="1" applyFill="1" applyBorder="1" applyAlignment="1">
      <alignment horizontal="right" vertical="center" wrapText="1"/>
      <protection/>
    </xf>
    <xf numFmtId="177" fontId="8" fillId="0" borderId="12" xfId="68" applyNumberFormat="1" applyFont="1" applyFill="1" applyBorder="1" applyAlignment="1">
      <alignment horizontal="right" vertical="center" wrapText="1"/>
      <protection/>
    </xf>
    <xf numFmtId="41" fontId="21" fillId="0" borderId="12" xfId="68" applyNumberFormat="1" applyFont="1" applyFill="1" applyBorder="1" applyAlignment="1">
      <alignment horizontal="right" vertical="center" wrapText="1"/>
      <protection/>
    </xf>
    <xf numFmtId="41" fontId="8" fillId="0" borderId="0" xfId="64" applyNumberFormat="1" applyFont="1" applyFill="1" applyBorder="1" applyAlignment="1">
      <alignment horizontal="right" vertical="center" wrapText="1"/>
      <protection/>
    </xf>
    <xf numFmtId="41" fontId="8" fillId="0" borderId="0" xfId="68" applyNumberFormat="1" applyFont="1" applyFill="1" applyBorder="1" applyAlignment="1">
      <alignment horizontal="right" vertical="center" wrapText="1"/>
      <protection/>
    </xf>
    <xf numFmtId="41" fontId="7" fillId="0" borderId="0" xfId="68" applyNumberFormat="1" applyFont="1" applyFill="1" applyBorder="1" applyAlignment="1">
      <alignment horizontal="right" vertical="center" wrapText="1"/>
      <protection/>
    </xf>
    <xf numFmtId="41" fontId="21" fillId="0" borderId="0" xfId="64" applyNumberFormat="1" applyFont="1" applyFill="1" applyBorder="1" applyAlignment="1">
      <alignment horizontal="right" vertical="center" wrapText="1"/>
      <protection/>
    </xf>
    <xf numFmtId="0" fontId="45" fillId="0" borderId="0" xfId="64" applyFont="1" applyFill="1" applyAlignment="1">
      <alignment horizontal="right" vertical="center" wrapText="1"/>
      <protection/>
    </xf>
    <xf numFmtId="177" fontId="45" fillId="0" borderId="0" xfId="64" applyNumberFormat="1" applyFont="1" applyFill="1" applyAlignment="1">
      <alignment horizontal="right" vertical="center" wrapText="1"/>
      <protection/>
    </xf>
    <xf numFmtId="0" fontId="8" fillId="0" borderId="0" xfId="64" applyFont="1" applyFill="1" applyAlignment="1">
      <alignment horizontal="right" vertical="center" wrapText="1"/>
      <protection/>
    </xf>
    <xf numFmtId="41" fontId="21" fillId="0" borderId="0" xfId="64" applyNumberFormat="1" applyFont="1" applyFill="1" applyAlignment="1">
      <alignment horizontal="right" vertical="center" wrapText="1"/>
      <protection/>
    </xf>
    <xf numFmtId="0" fontId="13" fillId="0" borderId="1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41" fontId="21" fillId="0" borderId="0" xfId="0" applyNumberFormat="1" applyFont="1" applyFill="1" applyBorder="1" applyAlignment="1">
      <alignment horizontal="right" vertical="center" wrapText="1"/>
    </xf>
    <xf numFmtId="41" fontId="8" fillId="0" borderId="0" xfId="0" applyNumberFormat="1" applyFont="1" applyFill="1" applyBorder="1" applyAlignment="1">
      <alignment horizontal="right" vertical="center" wrapText="1"/>
    </xf>
    <xf numFmtId="41" fontId="21" fillId="0" borderId="12" xfId="0" applyNumberFormat="1" applyFont="1" applyFill="1" applyBorder="1" applyAlignment="1">
      <alignment horizontal="right" vertical="center" wrapText="1"/>
    </xf>
    <xf numFmtId="41" fontId="39" fillId="0" borderId="0" xfId="0" applyNumberFormat="1" applyFont="1" applyFill="1" applyBorder="1" applyAlignment="1">
      <alignment horizontal="right" vertical="center" wrapText="1"/>
    </xf>
    <xf numFmtId="177" fontId="7" fillId="0" borderId="24" xfId="0" applyNumberFormat="1" applyFont="1" applyFill="1" applyBorder="1" applyAlignment="1">
      <alignment horizontal="right" vertical="center" wrapText="1"/>
    </xf>
    <xf numFmtId="177" fontId="89" fillId="0" borderId="12" xfId="0" applyNumberFormat="1" applyFont="1" applyFill="1" applyBorder="1" applyAlignment="1">
      <alignment horizontal="right" vertical="center" wrapText="1"/>
    </xf>
    <xf numFmtId="177" fontId="90" fillId="0" borderId="0" xfId="0" applyNumberFormat="1" applyFont="1" applyFill="1" applyBorder="1" applyAlignment="1">
      <alignment horizontal="right" vertical="center" wrapText="1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_11区立施設（99～135）" xfId="65"/>
    <cellStyle name="標準_11区立施設（P199～234）" xfId="66"/>
    <cellStyle name="標準_131" xfId="67"/>
    <cellStyle name="標準_135" xfId="68"/>
    <cellStyle name="Followed Hyperlink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externalLink" Target="externalLinks/externalLink1.xml" /><Relationship Id="rId39" Type="http://schemas.openxmlformats.org/officeDocument/2006/relationships/theme" Target="theme/theme1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866775</xdr:colOff>
      <xdr:row>30</xdr:row>
      <xdr:rowOff>142875</xdr:rowOff>
    </xdr:from>
    <xdr:to>
      <xdr:col>6</xdr:col>
      <xdr:colOff>333375</xdr:colOff>
      <xdr:row>34</xdr:row>
      <xdr:rowOff>171450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867525" y="6219825"/>
          <a:ext cx="666750" cy="7905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0" rIns="90000" bIns="0" anchor="ctr" vert="wordArtVertRtl"/>
        <a:p>
          <a:pPr algn="ctr">
            <a:defRPr/>
          </a:pP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区立施設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51</xdr:col>
      <xdr:colOff>114300</xdr:colOff>
      <xdr:row>28</xdr:row>
      <xdr:rowOff>171450</xdr:rowOff>
    </xdr:from>
    <xdr:to>
      <xdr:col>56</xdr:col>
      <xdr:colOff>76200</xdr:colOff>
      <xdr:row>32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915150" y="6219825"/>
          <a:ext cx="676275" cy="7810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0" rIns="90000" bIns="0" anchor="ctr" vert="wordArtVertRtl"/>
        <a:p>
          <a:pPr algn="ctr">
            <a:defRPr/>
          </a:pP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区立施設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60</xdr:col>
      <xdr:colOff>285750</xdr:colOff>
      <xdr:row>32</xdr:row>
      <xdr:rowOff>142875</xdr:rowOff>
    </xdr:from>
    <xdr:to>
      <xdr:col>63</xdr:col>
      <xdr:colOff>28575</xdr:colOff>
      <xdr:row>36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905625" y="6219825"/>
          <a:ext cx="666750" cy="7905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0" rIns="90000" bIns="0" anchor="ctr" vert="wordArtVertRtl"/>
        <a:p>
          <a:pPr algn="ctr">
            <a:defRPr/>
          </a:pP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区立施設</a:t>
          </a:r>
        </a:p>
      </xdr:txBody>
    </xdr:sp>
    <xdr:clientData/>
  </xdr:twoCellAnchor>
  <xdr:twoCellAnchor>
    <xdr:from>
      <xdr:col>5</xdr:col>
      <xdr:colOff>9525</xdr:colOff>
      <xdr:row>35</xdr:row>
      <xdr:rowOff>38100</xdr:rowOff>
    </xdr:from>
    <xdr:to>
      <xdr:col>6</xdr:col>
      <xdr:colOff>19050</xdr:colOff>
      <xdr:row>55</xdr:row>
      <xdr:rowOff>114300</xdr:rowOff>
    </xdr:to>
    <xdr:grpSp>
      <xdr:nvGrpSpPr>
        <xdr:cNvPr id="2" name="Group 2"/>
        <xdr:cNvGrpSpPr>
          <a:grpSpLocks/>
        </xdr:cNvGrpSpPr>
      </xdr:nvGrpSpPr>
      <xdr:grpSpPr>
        <a:xfrm>
          <a:off x="628650" y="6734175"/>
          <a:ext cx="133350" cy="3314700"/>
          <a:chOff x="3471" y="11606"/>
          <a:chExt cx="201" cy="4739"/>
        </a:xfrm>
        <a:solidFill>
          <a:srgbClr val="FFFFFF"/>
        </a:solidFill>
      </xdr:grpSpPr>
      <xdr:sp>
        <xdr:nvSpPr>
          <xdr:cNvPr id="3" name="AutoShape 3"/>
          <xdr:cNvSpPr>
            <a:spLocks/>
          </xdr:cNvSpPr>
        </xdr:nvSpPr>
        <xdr:spPr>
          <a:xfrm>
            <a:off x="3471" y="11606"/>
            <a:ext cx="180" cy="1060"/>
          </a:xfrm>
          <a:prstGeom prst="leftBrac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3472" y="13008"/>
            <a:ext cx="180" cy="540"/>
          </a:xfrm>
          <a:prstGeom prst="leftBrac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AutoShape 5"/>
          <xdr:cNvSpPr>
            <a:spLocks/>
          </xdr:cNvSpPr>
        </xdr:nvSpPr>
        <xdr:spPr>
          <a:xfrm>
            <a:off x="3472" y="13945"/>
            <a:ext cx="180" cy="540"/>
          </a:xfrm>
          <a:prstGeom prst="leftBrac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AutoShape 6"/>
          <xdr:cNvSpPr>
            <a:spLocks/>
          </xdr:cNvSpPr>
        </xdr:nvSpPr>
        <xdr:spPr>
          <a:xfrm>
            <a:off x="3472" y="14885"/>
            <a:ext cx="180" cy="540"/>
          </a:xfrm>
          <a:prstGeom prst="leftBrac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AutoShape 7"/>
          <xdr:cNvSpPr>
            <a:spLocks/>
          </xdr:cNvSpPr>
        </xdr:nvSpPr>
        <xdr:spPr>
          <a:xfrm>
            <a:off x="3492" y="15805"/>
            <a:ext cx="180" cy="540"/>
          </a:xfrm>
          <a:prstGeom prst="leftBrac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5</xdr:col>
      <xdr:colOff>9525</xdr:colOff>
      <xdr:row>35</xdr:row>
      <xdr:rowOff>38100</xdr:rowOff>
    </xdr:from>
    <xdr:to>
      <xdr:col>6</xdr:col>
      <xdr:colOff>19050</xdr:colOff>
      <xdr:row>55</xdr:row>
      <xdr:rowOff>114300</xdr:rowOff>
    </xdr:to>
    <xdr:grpSp>
      <xdr:nvGrpSpPr>
        <xdr:cNvPr id="8" name="Group 2"/>
        <xdr:cNvGrpSpPr>
          <a:grpSpLocks/>
        </xdr:cNvGrpSpPr>
      </xdr:nvGrpSpPr>
      <xdr:grpSpPr>
        <a:xfrm>
          <a:off x="628650" y="6734175"/>
          <a:ext cx="133350" cy="3314700"/>
          <a:chOff x="3471" y="11606"/>
          <a:chExt cx="201" cy="4739"/>
        </a:xfrm>
        <a:solidFill>
          <a:srgbClr val="FFFFFF"/>
        </a:solidFill>
      </xdr:grpSpPr>
      <xdr:sp>
        <xdr:nvSpPr>
          <xdr:cNvPr id="9" name="AutoShape 3"/>
          <xdr:cNvSpPr>
            <a:spLocks/>
          </xdr:cNvSpPr>
        </xdr:nvSpPr>
        <xdr:spPr>
          <a:xfrm>
            <a:off x="3471" y="11606"/>
            <a:ext cx="180" cy="1060"/>
          </a:xfrm>
          <a:prstGeom prst="leftBrac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" name="AutoShape 4"/>
          <xdr:cNvSpPr>
            <a:spLocks/>
          </xdr:cNvSpPr>
        </xdr:nvSpPr>
        <xdr:spPr>
          <a:xfrm>
            <a:off x="3472" y="13008"/>
            <a:ext cx="180" cy="540"/>
          </a:xfrm>
          <a:prstGeom prst="leftBrac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" name="AutoShape 5"/>
          <xdr:cNvSpPr>
            <a:spLocks/>
          </xdr:cNvSpPr>
        </xdr:nvSpPr>
        <xdr:spPr>
          <a:xfrm>
            <a:off x="3472" y="13945"/>
            <a:ext cx="180" cy="540"/>
          </a:xfrm>
          <a:prstGeom prst="leftBrac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AutoShape 6"/>
          <xdr:cNvSpPr>
            <a:spLocks/>
          </xdr:cNvSpPr>
        </xdr:nvSpPr>
        <xdr:spPr>
          <a:xfrm>
            <a:off x="3472" y="14885"/>
            <a:ext cx="180" cy="540"/>
          </a:xfrm>
          <a:prstGeom prst="leftBrac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AutoShape 7"/>
          <xdr:cNvSpPr>
            <a:spLocks/>
          </xdr:cNvSpPr>
        </xdr:nvSpPr>
        <xdr:spPr>
          <a:xfrm>
            <a:off x="3492" y="15805"/>
            <a:ext cx="180" cy="540"/>
          </a:xfrm>
          <a:prstGeom prst="leftBrac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4</xdr:row>
      <xdr:rowOff>76200</xdr:rowOff>
    </xdr:from>
    <xdr:to>
      <xdr:col>2</xdr:col>
      <xdr:colOff>123825</xdr:colOff>
      <xdr:row>6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971550" y="914400"/>
          <a:ext cx="114300" cy="4000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9</xdr:row>
      <xdr:rowOff>85725</xdr:rowOff>
    </xdr:from>
    <xdr:to>
      <xdr:col>2</xdr:col>
      <xdr:colOff>133350</xdr:colOff>
      <xdr:row>13</xdr:row>
      <xdr:rowOff>123825</xdr:rowOff>
    </xdr:to>
    <xdr:sp>
      <xdr:nvSpPr>
        <xdr:cNvPr id="2" name="AutoShape 2"/>
        <xdr:cNvSpPr>
          <a:spLocks/>
        </xdr:cNvSpPr>
      </xdr:nvSpPr>
      <xdr:spPr>
        <a:xfrm>
          <a:off x="971550" y="1781175"/>
          <a:ext cx="123825" cy="7239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85725</xdr:rowOff>
    </xdr:from>
    <xdr:to>
      <xdr:col>2</xdr:col>
      <xdr:colOff>133350</xdr:colOff>
      <xdr:row>17</xdr:row>
      <xdr:rowOff>142875</xdr:rowOff>
    </xdr:to>
    <xdr:sp>
      <xdr:nvSpPr>
        <xdr:cNvPr id="3" name="AutoShape 3"/>
        <xdr:cNvSpPr>
          <a:spLocks/>
        </xdr:cNvSpPr>
      </xdr:nvSpPr>
      <xdr:spPr>
        <a:xfrm>
          <a:off x="962025" y="2809875"/>
          <a:ext cx="133350" cy="4000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19</xdr:row>
      <xdr:rowOff>66675</xdr:rowOff>
    </xdr:from>
    <xdr:to>
      <xdr:col>2</xdr:col>
      <xdr:colOff>114300</xdr:colOff>
      <xdr:row>21</xdr:row>
      <xdr:rowOff>114300</xdr:rowOff>
    </xdr:to>
    <xdr:sp>
      <xdr:nvSpPr>
        <xdr:cNvPr id="4" name="AutoShape 4"/>
        <xdr:cNvSpPr>
          <a:spLocks/>
        </xdr:cNvSpPr>
      </xdr:nvSpPr>
      <xdr:spPr>
        <a:xfrm>
          <a:off x="971550" y="3476625"/>
          <a:ext cx="104775" cy="39052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23</xdr:row>
      <xdr:rowOff>76200</xdr:rowOff>
    </xdr:from>
    <xdr:to>
      <xdr:col>2</xdr:col>
      <xdr:colOff>114300</xdr:colOff>
      <xdr:row>25</xdr:row>
      <xdr:rowOff>133350</xdr:rowOff>
    </xdr:to>
    <xdr:sp>
      <xdr:nvSpPr>
        <xdr:cNvPr id="5" name="AutoShape 5"/>
        <xdr:cNvSpPr>
          <a:spLocks/>
        </xdr:cNvSpPr>
      </xdr:nvSpPr>
      <xdr:spPr>
        <a:xfrm>
          <a:off x="962025" y="4171950"/>
          <a:ext cx="114300" cy="4000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31</xdr:row>
      <xdr:rowOff>66675</xdr:rowOff>
    </xdr:from>
    <xdr:to>
      <xdr:col>2</xdr:col>
      <xdr:colOff>114300</xdr:colOff>
      <xdr:row>33</xdr:row>
      <xdr:rowOff>142875</xdr:rowOff>
    </xdr:to>
    <xdr:sp>
      <xdr:nvSpPr>
        <xdr:cNvPr id="6" name="AutoShape 7"/>
        <xdr:cNvSpPr>
          <a:spLocks/>
        </xdr:cNvSpPr>
      </xdr:nvSpPr>
      <xdr:spPr>
        <a:xfrm>
          <a:off x="971550" y="5534025"/>
          <a:ext cx="104775" cy="4191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43</xdr:row>
      <xdr:rowOff>66675</xdr:rowOff>
    </xdr:from>
    <xdr:to>
      <xdr:col>2</xdr:col>
      <xdr:colOff>114300</xdr:colOff>
      <xdr:row>45</xdr:row>
      <xdr:rowOff>133350</xdr:rowOff>
    </xdr:to>
    <xdr:sp>
      <xdr:nvSpPr>
        <xdr:cNvPr id="7" name="AutoShape 10"/>
        <xdr:cNvSpPr>
          <a:spLocks/>
        </xdr:cNvSpPr>
      </xdr:nvSpPr>
      <xdr:spPr>
        <a:xfrm>
          <a:off x="971550" y="7591425"/>
          <a:ext cx="104775" cy="4095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85725</xdr:rowOff>
    </xdr:from>
    <xdr:to>
      <xdr:col>2</xdr:col>
      <xdr:colOff>114300</xdr:colOff>
      <xdr:row>49</xdr:row>
      <xdr:rowOff>142875</xdr:rowOff>
    </xdr:to>
    <xdr:sp>
      <xdr:nvSpPr>
        <xdr:cNvPr id="8" name="AutoShape 11"/>
        <xdr:cNvSpPr>
          <a:spLocks/>
        </xdr:cNvSpPr>
      </xdr:nvSpPr>
      <xdr:spPr>
        <a:xfrm>
          <a:off x="962025" y="8296275"/>
          <a:ext cx="114300" cy="4000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66675</xdr:rowOff>
    </xdr:from>
    <xdr:to>
      <xdr:col>2</xdr:col>
      <xdr:colOff>114300</xdr:colOff>
      <xdr:row>53</xdr:row>
      <xdr:rowOff>123825</xdr:rowOff>
    </xdr:to>
    <xdr:sp>
      <xdr:nvSpPr>
        <xdr:cNvPr id="9" name="AutoShape 12"/>
        <xdr:cNvSpPr>
          <a:spLocks/>
        </xdr:cNvSpPr>
      </xdr:nvSpPr>
      <xdr:spPr>
        <a:xfrm>
          <a:off x="962025" y="8963025"/>
          <a:ext cx="114300" cy="4000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85725</xdr:rowOff>
    </xdr:from>
    <xdr:to>
      <xdr:col>2</xdr:col>
      <xdr:colOff>133350</xdr:colOff>
      <xdr:row>17</xdr:row>
      <xdr:rowOff>142875</xdr:rowOff>
    </xdr:to>
    <xdr:sp>
      <xdr:nvSpPr>
        <xdr:cNvPr id="10" name="AutoShape 3"/>
        <xdr:cNvSpPr>
          <a:spLocks/>
        </xdr:cNvSpPr>
      </xdr:nvSpPr>
      <xdr:spPr>
        <a:xfrm>
          <a:off x="962025" y="2809875"/>
          <a:ext cx="133350" cy="4000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47625</xdr:rowOff>
    </xdr:from>
    <xdr:to>
      <xdr:col>2</xdr:col>
      <xdr:colOff>114300</xdr:colOff>
      <xdr:row>29</xdr:row>
      <xdr:rowOff>104775</xdr:rowOff>
    </xdr:to>
    <xdr:sp>
      <xdr:nvSpPr>
        <xdr:cNvPr id="11" name="AutoShape 5"/>
        <xdr:cNvSpPr>
          <a:spLocks/>
        </xdr:cNvSpPr>
      </xdr:nvSpPr>
      <xdr:spPr>
        <a:xfrm>
          <a:off x="962025" y="4829175"/>
          <a:ext cx="114300" cy="4000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35</xdr:row>
      <xdr:rowOff>47625</xdr:rowOff>
    </xdr:from>
    <xdr:to>
      <xdr:col>2</xdr:col>
      <xdr:colOff>123825</xdr:colOff>
      <xdr:row>37</xdr:row>
      <xdr:rowOff>123825</xdr:rowOff>
    </xdr:to>
    <xdr:sp>
      <xdr:nvSpPr>
        <xdr:cNvPr id="12" name="AutoShape 7"/>
        <xdr:cNvSpPr>
          <a:spLocks/>
        </xdr:cNvSpPr>
      </xdr:nvSpPr>
      <xdr:spPr>
        <a:xfrm>
          <a:off x="981075" y="6200775"/>
          <a:ext cx="104775" cy="4191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39</xdr:row>
      <xdr:rowOff>47625</xdr:rowOff>
    </xdr:from>
    <xdr:to>
      <xdr:col>2</xdr:col>
      <xdr:colOff>123825</xdr:colOff>
      <xdr:row>41</xdr:row>
      <xdr:rowOff>123825</xdr:rowOff>
    </xdr:to>
    <xdr:sp>
      <xdr:nvSpPr>
        <xdr:cNvPr id="13" name="AutoShape 7"/>
        <xdr:cNvSpPr>
          <a:spLocks/>
        </xdr:cNvSpPr>
      </xdr:nvSpPr>
      <xdr:spPr>
        <a:xfrm>
          <a:off x="981075" y="6886575"/>
          <a:ext cx="104775" cy="4191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55</xdr:row>
      <xdr:rowOff>47625</xdr:rowOff>
    </xdr:from>
    <xdr:to>
      <xdr:col>2</xdr:col>
      <xdr:colOff>114300</xdr:colOff>
      <xdr:row>57</xdr:row>
      <xdr:rowOff>104775</xdr:rowOff>
    </xdr:to>
    <xdr:sp>
      <xdr:nvSpPr>
        <xdr:cNvPr id="14" name="AutoShape 12"/>
        <xdr:cNvSpPr>
          <a:spLocks/>
        </xdr:cNvSpPr>
      </xdr:nvSpPr>
      <xdr:spPr>
        <a:xfrm>
          <a:off x="962025" y="9629775"/>
          <a:ext cx="114300" cy="4000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15</xdr:col>
      <xdr:colOff>85725</xdr:colOff>
      <xdr:row>30</xdr:row>
      <xdr:rowOff>123825</xdr:rowOff>
    </xdr:from>
    <xdr:to>
      <xdr:col>20</xdr:col>
      <xdr:colOff>76200</xdr:colOff>
      <xdr:row>34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886575" y="6219825"/>
          <a:ext cx="666750" cy="7905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0" rIns="90000" bIns="0" anchor="ctr" vert="wordArtVertRtl"/>
        <a:p>
          <a:pPr algn="ctr">
            <a:defRPr/>
          </a:pP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区立施設</a:t>
          </a:r>
        </a:p>
      </xdr:txBody>
    </xdr:sp>
    <xdr:clientData/>
  </xdr:twoCellAnchor>
  <xdr:twoCellAnchor>
    <xdr:from>
      <xdr:col>1</xdr:col>
      <xdr:colOff>0</xdr:colOff>
      <xdr:row>7</xdr:row>
      <xdr:rowOff>85725</xdr:rowOff>
    </xdr:from>
    <xdr:to>
      <xdr:col>1</xdr:col>
      <xdr:colOff>76200</xdr:colOff>
      <xdr:row>17</xdr:row>
      <xdr:rowOff>123825</xdr:rowOff>
    </xdr:to>
    <xdr:grpSp>
      <xdr:nvGrpSpPr>
        <xdr:cNvPr id="2" name="Group 2"/>
        <xdr:cNvGrpSpPr>
          <a:grpSpLocks/>
        </xdr:cNvGrpSpPr>
      </xdr:nvGrpSpPr>
      <xdr:grpSpPr>
        <a:xfrm>
          <a:off x="361950" y="1533525"/>
          <a:ext cx="76200" cy="2133600"/>
          <a:chOff x="2992" y="5165"/>
          <a:chExt cx="122" cy="3360"/>
        </a:xfrm>
        <a:solidFill>
          <a:srgbClr val="FFFFFF"/>
        </a:solidFill>
      </xdr:grpSpPr>
      <xdr:sp>
        <xdr:nvSpPr>
          <xdr:cNvPr id="3" name="AutoShape 3"/>
          <xdr:cNvSpPr>
            <a:spLocks/>
          </xdr:cNvSpPr>
        </xdr:nvSpPr>
        <xdr:spPr>
          <a:xfrm>
            <a:off x="2992" y="5165"/>
            <a:ext cx="120" cy="760"/>
          </a:xfrm>
          <a:prstGeom prst="leftBrac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2994" y="6465"/>
            <a:ext cx="120" cy="760"/>
          </a:xfrm>
          <a:prstGeom prst="leftBrac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AutoShape 5"/>
          <xdr:cNvSpPr>
            <a:spLocks/>
          </xdr:cNvSpPr>
        </xdr:nvSpPr>
        <xdr:spPr>
          <a:xfrm>
            <a:off x="2994" y="7765"/>
            <a:ext cx="120" cy="760"/>
          </a:xfrm>
          <a:prstGeom prst="leftBrac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7</xdr:row>
      <xdr:rowOff>85725</xdr:rowOff>
    </xdr:from>
    <xdr:to>
      <xdr:col>1</xdr:col>
      <xdr:colOff>76200</xdr:colOff>
      <xdr:row>17</xdr:row>
      <xdr:rowOff>123825</xdr:rowOff>
    </xdr:to>
    <xdr:grpSp>
      <xdr:nvGrpSpPr>
        <xdr:cNvPr id="6" name="Group 2"/>
        <xdr:cNvGrpSpPr>
          <a:grpSpLocks/>
        </xdr:cNvGrpSpPr>
      </xdr:nvGrpSpPr>
      <xdr:grpSpPr>
        <a:xfrm>
          <a:off x="361950" y="1533525"/>
          <a:ext cx="76200" cy="2133600"/>
          <a:chOff x="2992" y="5165"/>
          <a:chExt cx="122" cy="3360"/>
        </a:xfrm>
        <a:solidFill>
          <a:srgbClr val="FFFFFF"/>
        </a:solidFill>
      </xdr:grpSpPr>
      <xdr:sp>
        <xdr:nvSpPr>
          <xdr:cNvPr id="7" name="AutoShape 3"/>
          <xdr:cNvSpPr>
            <a:spLocks/>
          </xdr:cNvSpPr>
        </xdr:nvSpPr>
        <xdr:spPr>
          <a:xfrm>
            <a:off x="2992" y="5165"/>
            <a:ext cx="120" cy="760"/>
          </a:xfrm>
          <a:prstGeom prst="leftBrac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AutoShape 4"/>
          <xdr:cNvSpPr>
            <a:spLocks/>
          </xdr:cNvSpPr>
        </xdr:nvSpPr>
        <xdr:spPr>
          <a:xfrm>
            <a:off x="2994" y="6465"/>
            <a:ext cx="120" cy="760"/>
          </a:xfrm>
          <a:prstGeom prst="leftBrac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AutoShape 5"/>
          <xdr:cNvSpPr>
            <a:spLocks/>
          </xdr:cNvSpPr>
        </xdr:nvSpPr>
        <xdr:spPr>
          <a:xfrm>
            <a:off x="2994" y="7765"/>
            <a:ext cx="120" cy="760"/>
          </a:xfrm>
          <a:prstGeom prst="leftBrac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oneCell">
    <xdr:from>
      <xdr:col>33</xdr:col>
      <xdr:colOff>57150</xdr:colOff>
      <xdr:row>26</xdr:row>
      <xdr:rowOff>66675</xdr:rowOff>
    </xdr:from>
    <xdr:to>
      <xdr:col>40</xdr:col>
      <xdr:colOff>0</xdr:colOff>
      <xdr:row>30</xdr:row>
      <xdr:rowOff>47625</xdr:rowOff>
    </xdr:to>
    <xdr:pic>
      <xdr:nvPicPr>
        <xdr:cNvPr id="10" name="Picture 10" descr="index区立施設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96350" y="5324475"/>
          <a:ext cx="6762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58</xdr:col>
      <xdr:colOff>57150</xdr:colOff>
      <xdr:row>30</xdr:row>
      <xdr:rowOff>76200</xdr:rowOff>
    </xdr:from>
    <xdr:to>
      <xdr:col>63</xdr:col>
      <xdr:colOff>95250</xdr:colOff>
      <xdr:row>34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239000" y="6210300"/>
          <a:ext cx="666750" cy="7905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0" rIns="90000" bIns="0" anchor="ctr" vert="wordArtVertRtl"/>
        <a:p>
          <a:pPr algn="ctr">
            <a:defRPr/>
          </a:pP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区立施設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47</xdr:col>
      <xdr:colOff>114300</xdr:colOff>
      <xdr:row>30</xdr:row>
      <xdr:rowOff>19050</xdr:rowOff>
    </xdr:from>
    <xdr:to>
      <xdr:col>50</xdr:col>
      <xdr:colOff>180975</xdr:colOff>
      <xdr:row>34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886575" y="6219825"/>
          <a:ext cx="666750" cy="7905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0" rIns="90000" bIns="0" anchor="ctr" vert="wordArtVertRtl"/>
        <a:p>
          <a:pPr algn="ctr">
            <a:defRPr/>
          </a:pP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区立施設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60</xdr:col>
      <xdr:colOff>19050</xdr:colOff>
      <xdr:row>31</xdr:row>
      <xdr:rowOff>19050</xdr:rowOff>
    </xdr:from>
    <xdr:to>
      <xdr:col>63</xdr:col>
      <xdr:colOff>76200</xdr:colOff>
      <xdr:row>35</xdr:row>
      <xdr:rowOff>9525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886575" y="6219825"/>
          <a:ext cx="666750" cy="7905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0" rIns="90000" bIns="0" anchor="ctr" vert="wordArtVertRtl"/>
        <a:p>
          <a:pPr algn="ctr">
            <a:defRPr/>
          </a:pP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区立施設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58</xdr:col>
      <xdr:colOff>0</xdr:colOff>
      <xdr:row>30</xdr:row>
      <xdr:rowOff>104775</xdr:rowOff>
    </xdr:from>
    <xdr:to>
      <xdr:col>63</xdr:col>
      <xdr:colOff>47625</xdr:colOff>
      <xdr:row>34</xdr:row>
      <xdr:rowOff>133350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524625" y="6219825"/>
          <a:ext cx="666750" cy="7905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0" rIns="90000" bIns="0" anchor="ctr" vert="wordArtVertRtl"/>
        <a:p>
          <a:pPr algn="ctr">
            <a:defRPr/>
          </a:pP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区立施設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323850</xdr:colOff>
      <xdr:row>29</xdr:row>
      <xdr:rowOff>142875</xdr:rowOff>
    </xdr:from>
    <xdr:to>
      <xdr:col>10</xdr:col>
      <xdr:colOff>352425</xdr:colOff>
      <xdr:row>33</xdr:row>
      <xdr:rowOff>95250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896100" y="6219825"/>
          <a:ext cx="666750" cy="7905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0" rIns="90000" bIns="0" anchor="ctr" vert="wordArtVertRtl"/>
        <a:p>
          <a:pPr algn="ctr">
            <a:defRPr/>
          </a:pP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区立施設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10</xdr:col>
      <xdr:colOff>47625</xdr:colOff>
      <xdr:row>33</xdr:row>
      <xdr:rowOff>95250</xdr:rowOff>
    </xdr:from>
    <xdr:to>
      <xdr:col>11</xdr:col>
      <xdr:colOff>333375</xdr:colOff>
      <xdr:row>37</xdr:row>
      <xdr:rowOff>161925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896100" y="6229350"/>
          <a:ext cx="666750" cy="7905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0" rIns="90000" bIns="0" anchor="ctr" vert="wordArtVertRtl"/>
        <a:p>
          <a:pPr algn="ctr">
            <a:defRPr/>
          </a:pP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区立施設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12</xdr:col>
      <xdr:colOff>257175</xdr:colOff>
      <xdr:row>27</xdr:row>
      <xdr:rowOff>123825</xdr:rowOff>
    </xdr:from>
    <xdr:to>
      <xdr:col>14</xdr:col>
      <xdr:colOff>0</xdr:colOff>
      <xdr:row>31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886575" y="6219825"/>
          <a:ext cx="666750" cy="7905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0" rIns="90000" bIns="0" anchor="ctr" vert="wordArtVertRtl"/>
        <a:p>
          <a:pPr algn="ctr">
            <a:defRPr/>
          </a:pP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区立施設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63</xdr:col>
      <xdr:colOff>57150</xdr:colOff>
      <xdr:row>32</xdr:row>
      <xdr:rowOff>47625</xdr:rowOff>
    </xdr:from>
    <xdr:to>
      <xdr:col>66</xdr:col>
      <xdr:colOff>38100</xdr:colOff>
      <xdr:row>36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896100" y="6219825"/>
          <a:ext cx="666750" cy="7905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0" rIns="90000" bIns="0" anchor="ctr" vert="wordArtVertRtl"/>
        <a:p>
          <a:pPr algn="ctr">
            <a:defRPr/>
          </a:pP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区立施設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12</xdr:col>
      <xdr:colOff>257175</xdr:colOff>
      <xdr:row>28</xdr:row>
      <xdr:rowOff>9525</xdr:rowOff>
    </xdr:from>
    <xdr:to>
      <xdr:col>14</xdr:col>
      <xdr:colOff>0</xdr:colOff>
      <xdr:row>31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886575" y="6219825"/>
          <a:ext cx="666750" cy="7905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0" rIns="90000" bIns="0" anchor="ctr" vert="wordArtVertRtl"/>
        <a:p>
          <a:pPr algn="ctr">
            <a:defRPr/>
          </a:pP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区立施設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33</xdr:col>
      <xdr:colOff>190500</xdr:colOff>
      <xdr:row>28</xdr:row>
      <xdr:rowOff>66675</xdr:rowOff>
    </xdr:from>
    <xdr:to>
      <xdr:col>34</xdr:col>
      <xdr:colOff>323850</xdr:colOff>
      <xdr:row>31</xdr:row>
      <xdr:rowOff>171450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886575" y="6219825"/>
          <a:ext cx="666750" cy="7905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0" rIns="90000" bIns="0" anchor="ctr" vert="wordArtVertRtl"/>
        <a:p>
          <a:pPr algn="ctr">
            <a:defRPr/>
          </a:pP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区立施設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219075</xdr:colOff>
      <xdr:row>27</xdr:row>
      <xdr:rowOff>85725</xdr:rowOff>
    </xdr:from>
    <xdr:to>
      <xdr:col>13</xdr:col>
      <xdr:colOff>38100</xdr:colOff>
      <xdr:row>31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886575" y="6181725"/>
          <a:ext cx="666750" cy="7905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0" rIns="90000" bIns="0" anchor="ctr" vert="wordArtVertRtl"/>
        <a:p>
          <a:pPr algn="ctr">
            <a:defRPr/>
          </a:pP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区立施設</a:t>
          </a:r>
        </a:p>
      </xdr:txBody>
    </xdr:sp>
    <xdr:clientData/>
  </xdr:twoCellAnchor>
  <xdr:twoCellAnchor editAs="oneCell">
    <xdr:from>
      <xdr:col>16</xdr:col>
      <xdr:colOff>161925</xdr:colOff>
      <xdr:row>19</xdr:row>
      <xdr:rowOff>161925</xdr:rowOff>
    </xdr:from>
    <xdr:to>
      <xdr:col>20</xdr:col>
      <xdr:colOff>123825</xdr:colOff>
      <xdr:row>23</xdr:row>
      <xdr:rowOff>57150</xdr:rowOff>
    </xdr:to>
    <xdr:pic>
      <xdr:nvPicPr>
        <xdr:cNvPr id="2" name="Picture 2" descr="index区立施設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0075" y="4429125"/>
          <a:ext cx="6858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65</xdr:col>
      <xdr:colOff>76200</xdr:colOff>
      <xdr:row>30</xdr:row>
      <xdr:rowOff>85725</xdr:rowOff>
    </xdr:from>
    <xdr:to>
      <xdr:col>71</xdr:col>
      <xdr:colOff>123825</xdr:colOff>
      <xdr:row>34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886575" y="6210300"/>
          <a:ext cx="676275" cy="7810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0" rIns="90000" bIns="0" anchor="ctr" vert="wordArtVertRtl"/>
        <a:p>
          <a:pPr algn="ctr">
            <a:defRPr/>
          </a:pP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区立施設</a:t>
          </a:r>
        </a:p>
      </xdr:txBody>
    </xdr:sp>
    <xdr:clientData/>
  </xdr:twoCellAnchor>
  <xdr:twoCellAnchor editAs="oneCell">
    <xdr:from>
      <xdr:col>72</xdr:col>
      <xdr:colOff>104775</xdr:colOff>
      <xdr:row>24</xdr:row>
      <xdr:rowOff>28575</xdr:rowOff>
    </xdr:from>
    <xdr:to>
      <xdr:col>72</xdr:col>
      <xdr:colOff>790575</xdr:colOff>
      <xdr:row>28</xdr:row>
      <xdr:rowOff>9525</xdr:rowOff>
    </xdr:to>
    <xdr:pic>
      <xdr:nvPicPr>
        <xdr:cNvPr id="2" name="Picture 2" descr="index区立施設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34425" y="4895850"/>
          <a:ext cx="6858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51</xdr:col>
      <xdr:colOff>114300</xdr:colOff>
      <xdr:row>31</xdr:row>
      <xdr:rowOff>123825</xdr:rowOff>
    </xdr:from>
    <xdr:to>
      <xdr:col>56</xdr:col>
      <xdr:colOff>114300</xdr:colOff>
      <xdr:row>35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886575" y="6257925"/>
          <a:ext cx="666750" cy="7905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0" rIns="90000" bIns="0" anchor="ctr" vert="wordArtVertRtl"/>
        <a:p>
          <a:pPr algn="ctr">
            <a:defRPr/>
          </a:pP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区立施設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28575</xdr:colOff>
      <xdr:row>31</xdr:row>
      <xdr:rowOff>123825</xdr:rowOff>
    </xdr:from>
    <xdr:to>
      <xdr:col>11</xdr:col>
      <xdr:colOff>28575</xdr:colOff>
      <xdr:row>35</xdr:row>
      <xdr:rowOff>95250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886575" y="6172200"/>
          <a:ext cx="676275" cy="7810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0" rIns="90000" bIns="0" anchor="ctr" vert="wordArtVertRtl"/>
        <a:p>
          <a:pPr algn="ctr">
            <a:defRPr/>
          </a:pP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区立施設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5</xdr:row>
      <xdr:rowOff>76200</xdr:rowOff>
    </xdr:from>
    <xdr:to>
      <xdr:col>4</xdr:col>
      <xdr:colOff>200025</xdr:colOff>
      <xdr:row>6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1571625" y="1104900"/>
          <a:ext cx="76200" cy="2571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114300</xdr:colOff>
      <xdr:row>7</xdr:row>
      <xdr:rowOff>85725</xdr:rowOff>
    </xdr:from>
    <xdr:to>
      <xdr:col>4</xdr:col>
      <xdr:colOff>190500</xdr:colOff>
      <xdr:row>8</xdr:row>
      <xdr:rowOff>142875</xdr:rowOff>
    </xdr:to>
    <xdr:sp>
      <xdr:nvSpPr>
        <xdr:cNvPr id="2" name="AutoShape 2"/>
        <xdr:cNvSpPr>
          <a:spLocks/>
        </xdr:cNvSpPr>
      </xdr:nvSpPr>
      <xdr:spPr>
        <a:xfrm>
          <a:off x="1562100" y="1514475"/>
          <a:ext cx="76200" cy="2571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104775</xdr:colOff>
      <xdr:row>9</xdr:row>
      <xdr:rowOff>95250</xdr:rowOff>
    </xdr:from>
    <xdr:to>
      <xdr:col>4</xdr:col>
      <xdr:colOff>180975</xdr:colOff>
      <xdr:row>10</xdr:row>
      <xdr:rowOff>152400</xdr:rowOff>
    </xdr:to>
    <xdr:sp>
      <xdr:nvSpPr>
        <xdr:cNvPr id="3" name="AutoShape 3"/>
        <xdr:cNvSpPr>
          <a:spLocks/>
        </xdr:cNvSpPr>
      </xdr:nvSpPr>
      <xdr:spPr>
        <a:xfrm>
          <a:off x="1552575" y="1924050"/>
          <a:ext cx="76200" cy="2571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104775</xdr:colOff>
      <xdr:row>11</xdr:row>
      <xdr:rowOff>85725</xdr:rowOff>
    </xdr:from>
    <xdr:to>
      <xdr:col>4</xdr:col>
      <xdr:colOff>180975</xdr:colOff>
      <xdr:row>12</xdr:row>
      <xdr:rowOff>142875</xdr:rowOff>
    </xdr:to>
    <xdr:sp>
      <xdr:nvSpPr>
        <xdr:cNvPr id="4" name="AutoShape 4"/>
        <xdr:cNvSpPr>
          <a:spLocks/>
        </xdr:cNvSpPr>
      </xdr:nvSpPr>
      <xdr:spPr>
        <a:xfrm>
          <a:off x="1552575" y="2314575"/>
          <a:ext cx="76200" cy="2571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95250</xdr:colOff>
      <xdr:row>13</xdr:row>
      <xdr:rowOff>76200</xdr:rowOff>
    </xdr:from>
    <xdr:to>
      <xdr:col>4</xdr:col>
      <xdr:colOff>171450</xdr:colOff>
      <xdr:row>14</xdr:row>
      <xdr:rowOff>133350</xdr:rowOff>
    </xdr:to>
    <xdr:sp>
      <xdr:nvSpPr>
        <xdr:cNvPr id="5" name="AutoShape 5"/>
        <xdr:cNvSpPr>
          <a:spLocks/>
        </xdr:cNvSpPr>
      </xdr:nvSpPr>
      <xdr:spPr>
        <a:xfrm>
          <a:off x="1543050" y="2705100"/>
          <a:ext cx="76200" cy="2571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104775</xdr:colOff>
      <xdr:row>15</xdr:row>
      <xdr:rowOff>85725</xdr:rowOff>
    </xdr:from>
    <xdr:to>
      <xdr:col>4</xdr:col>
      <xdr:colOff>180975</xdr:colOff>
      <xdr:row>16</xdr:row>
      <xdr:rowOff>142875</xdr:rowOff>
    </xdr:to>
    <xdr:sp>
      <xdr:nvSpPr>
        <xdr:cNvPr id="6" name="AutoShape 6"/>
        <xdr:cNvSpPr>
          <a:spLocks/>
        </xdr:cNvSpPr>
      </xdr:nvSpPr>
      <xdr:spPr>
        <a:xfrm>
          <a:off x="1552575" y="3114675"/>
          <a:ext cx="76200" cy="2571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95250</xdr:colOff>
      <xdr:row>17</xdr:row>
      <xdr:rowOff>85725</xdr:rowOff>
    </xdr:from>
    <xdr:to>
      <xdr:col>4</xdr:col>
      <xdr:colOff>171450</xdr:colOff>
      <xdr:row>18</xdr:row>
      <xdr:rowOff>142875</xdr:rowOff>
    </xdr:to>
    <xdr:sp>
      <xdr:nvSpPr>
        <xdr:cNvPr id="7" name="AutoShape 7"/>
        <xdr:cNvSpPr>
          <a:spLocks/>
        </xdr:cNvSpPr>
      </xdr:nvSpPr>
      <xdr:spPr>
        <a:xfrm>
          <a:off x="1543050" y="3514725"/>
          <a:ext cx="76200" cy="2571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95250</xdr:colOff>
      <xdr:row>19</xdr:row>
      <xdr:rowOff>76200</xdr:rowOff>
    </xdr:from>
    <xdr:to>
      <xdr:col>4</xdr:col>
      <xdr:colOff>171450</xdr:colOff>
      <xdr:row>20</xdr:row>
      <xdr:rowOff>133350</xdr:rowOff>
    </xdr:to>
    <xdr:sp>
      <xdr:nvSpPr>
        <xdr:cNvPr id="8" name="AutoShape 8"/>
        <xdr:cNvSpPr>
          <a:spLocks/>
        </xdr:cNvSpPr>
      </xdr:nvSpPr>
      <xdr:spPr>
        <a:xfrm>
          <a:off x="1543050" y="3905250"/>
          <a:ext cx="76200" cy="2571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104775</xdr:colOff>
      <xdr:row>21</xdr:row>
      <xdr:rowOff>85725</xdr:rowOff>
    </xdr:from>
    <xdr:to>
      <xdr:col>4</xdr:col>
      <xdr:colOff>180975</xdr:colOff>
      <xdr:row>22</xdr:row>
      <xdr:rowOff>142875</xdr:rowOff>
    </xdr:to>
    <xdr:sp>
      <xdr:nvSpPr>
        <xdr:cNvPr id="9" name="AutoShape 9"/>
        <xdr:cNvSpPr>
          <a:spLocks/>
        </xdr:cNvSpPr>
      </xdr:nvSpPr>
      <xdr:spPr>
        <a:xfrm>
          <a:off x="1552575" y="4314825"/>
          <a:ext cx="76200" cy="2571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114300</xdr:colOff>
      <xdr:row>23</xdr:row>
      <xdr:rowOff>76200</xdr:rowOff>
    </xdr:from>
    <xdr:to>
      <xdr:col>4</xdr:col>
      <xdr:colOff>190500</xdr:colOff>
      <xdr:row>24</xdr:row>
      <xdr:rowOff>133350</xdr:rowOff>
    </xdr:to>
    <xdr:sp>
      <xdr:nvSpPr>
        <xdr:cNvPr id="10" name="AutoShape 10"/>
        <xdr:cNvSpPr>
          <a:spLocks/>
        </xdr:cNvSpPr>
      </xdr:nvSpPr>
      <xdr:spPr>
        <a:xfrm>
          <a:off x="1562100" y="4705350"/>
          <a:ext cx="76200" cy="2571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808;&#26041;&#20462;&#27491;&#12487;&#12540;&#12479;091124\&#25991;&#20140;&#12398;&#32113;&#35336;20(&#12507;&#12540;&#12523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3"/>
      <sheetName val="204"/>
      <sheetName val="205"/>
      <sheetName val="206"/>
      <sheetName val="207"/>
      <sheetName val="225"/>
      <sheetName val="226"/>
      <sheetName val="227"/>
      <sheetName val="228"/>
      <sheetName val="229"/>
      <sheetName val="230"/>
      <sheetName val="235"/>
    </sheetNames>
    <sheetDataSet>
      <sheetData sheetId="1">
        <row r="10">
          <cell r="D10">
            <v>2302</v>
          </cell>
          <cell r="F10">
            <v>999</v>
          </cell>
          <cell r="H10">
            <v>2300</v>
          </cell>
          <cell r="J10">
            <v>459</v>
          </cell>
          <cell r="L10">
            <v>500</v>
          </cell>
        </row>
        <row r="11">
          <cell r="D11">
            <v>0</v>
          </cell>
          <cell r="F11">
            <v>4101</v>
          </cell>
          <cell r="H11">
            <v>1759</v>
          </cell>
          <cell r="J11">
            <v>558</v>
          </cell>
          <cell r="L11">
            <v>1903</v>
          </cell>
        </row>
        <row r="12">
          <cell r="D12">
            <v>501</v>
          </cell>
          <cell r="F12">
            <v>0</v>
          </cell>
          <cell r="H12">
            <v>0</v>
          </cell>
          <cell r="J12">
            <v>570</v>
          </cell>
          <cell r="L12">
            <v>2765</v>
          </cell>
        </row>
        <row r="13">
          <cell r="D13">
            <v>4994</v>
          </cell>
          <cell r="F13">
            <v>0</v>
          </cell>
          <cell r="H13">
            <v>0</v>
          </cell>
          <cell r="J13">
            <v>366</v>
          </cell>
          <cell r="L13">
            <v>0</v>
          </cell>
        </row>
        <row r="14">
          <cell r="D14">
            <v>7500</v>
          </cell>
          <cell r="F14">
            <v>2202</v>
          </cell>
          <cell r="H14">
            <v>0</v>
          </cell>
          <cell r="J14">
            <v>181</v>
          </cell>
          <cell r="L14">
            <v>0</v>
          </cell>
        </row>
        <row r="16">
          <cell r="D16">
            <v>0</v>
          </cell>
          <cell r="F16">
            <v>1002</v>
          </cell>
          <cell r="H16">
            <v>2701</v>
          </cell>
          <cell r="J16">
            <v>1584</v>
          </cell>
          <cell r="L16">
            <v>640</v>
          </cell>
        </row>
        <row r="17">
          <cell r="D17">
            <v>699</v>
          </cell>
          <cell r="F17">
            <v>0</v>
          </cell>
          <cell r="H17">
            <v>1000</v>
          </cell>
          <cell r="J17">
            <v>1449</v>
          </cell>
          <cell r="L17">
            <v>2470</v>
          </cell>
        </row>
        <row r="18">
          <cell r="D18">
            <v>0</v>
          </cell>
          <cell r="F18">
            <v>2484</v>
          </cell>
          <cell r="H18">
            <v>800</v>
          </cell>
          <cell r="J18">
            <v>1210</v>
          </cell>
          <cell r="L18">
            <v>2950</v>
          </cell>
        </row>
        <row r="19">
          <cell r="D19">
            <v>2698</v>
          </cell>
          <cell r="F19">
            <v>0</v>
          </cell>
          <cell r="H19">
            <v>0</v>
          </cell>
          <cell r="J19">
            <v>420</v>
          </cell>
          <cell r="L19">
            <v>4500</v>
          </cell>
        </row>
        <row r="20">
          <cell r="D20">
            <v>0</v>
          </cell>
          <cell r="F20">
            <v>0</v>
          </cell>
          <cell r="H20">
            <v>2400</v>
          </cell>
          <cell r="J20">
            <v>0</v>
          </cell>
          <cell r="L20">
            <v>0</v>
          </cell>
        </row>
        <row r="22">
          <cell r="D22">
            <v>0</v>
          </cell>
          <cell r="F22">
            <v>2301</v>
          </cell>
          <cell r="H22">
            <v>850</v>
          </cell>
          <cell r="J22">
            <v>2064</v>
          </cell>
          <cell r="L22">
            <v>600</v>
          </cell>
        </row>
        <row r="23">
          <cell r="D23">
            <v>0</v>
          </cell>
          <cell r="F23">
            <v>4141</v>
          </cell>
          <cell r="H23">
            <v>2700</v>
          </cell>
          <cell r="J23">
            <v>1134</v>
          </cell>
          <cell r="L23">
            <v>800</v>
          </cell>
        </row>
      </sheetData>
      <sheetData sheetId="2">
        <row r="10">
          <cell r="D10">
            <v>0</v>
          </cell>
          <cell r="F10">
            <v>33</v>
          </cell>
          <cell r="H10">
            <v>280</v>
          </cell>
          <cell r="J10">
            <v>0</v>
          </cell>
          <cell r="L10">
            <v>350</v>
          </cell>
        </row>
        <row r="11">
          <cell r="D11">
            <v>0</v>
          </cell>
          <cell r="F11">
            <v>0</v>
          </cell>
          <cell r="H11">
            <v>254</v>
          </cell>
          <cell r="J11">
            <v>0</v>
          </cell>
          <cell r="L11">
            <v>0</v>
          </cell>
        </row>
        <row r="12">
          <cell r="D12">
            <v>399</v>
          </cell>
          <cell r="F12">
            <v>0</v>
          </cell>
          <cell r="H12">
            <v>400</v>
          </cell>
          <cell r="J12">
            <v>570</v>
          </cell>
          <cell r="L12">
            <v>680</v>
          </cell>
        </row>
        <row r="13">
          <cell r="D13">
            <v>642</v>
          </cell>
          <cell r="F13">
            <v>0</v>
          </cell>
          <cell r="H13">
            <v>396</v>
          </cell>
          <cell r="J13">
            <v>0</v>
          </cell>
          <cell r="L13">
            <v>0</v>
          </cell>
        </row>
        <row r="14">
          <cell r="D14">
            <v>310</v>
          </cell>
          <cell r="F14">
            <v>0</v>
          </cell>
          <cell r="H14">
            <v>0</v>
          </cell>
          <cell r="J14">
            <v>201</v>
          </cell>
          <cell r="L14">
            <v>0</v>
          </cell>
        </row>
        <row r="16">
          <cell r="D16">
            <v>0</v>
          </cell>
          <cell r="F16">
            <v>0</v>
          </cell>
          <cell r="H16">
            <v>324</v>
          </cell>
          <cell r="J16">
            <v>300</v>
          </cell>
          <cell r="L16">
            <v>2211</v>
          </cell>
        </row>
        <row r="17">
          <cell r="D17">
            <v>0</v>
          </cell>
          <cell r="F17">
            <v>0</v>
          </cell>
          <cell r="H17">
            <v>304</v>
          </cell>
          <cell r="J17">
            <v>450</v>
          </cell>
          <cell r="L17">
            <v>200</v>
          </cell>
        </row>
        <row r="18">
          <cell r="D18">
            <v>0</v>
          </cell>
          <cell r="F18">
            <v>0</v>
          </cell>
          <cell r="H18">
            <v>370</v>
          </cell>
          <cell r="J18">
            <v>0</v>
          </cell>
          <cell r="L18">
            <v>462</v>
          </cell>
        </row>
        <row r="19">
          <cell r="D19">
            <v>0</v>
          </cell>
          <cell r="F19">
            <v>0</v>
          </cell>
          <cell r="H19">
            <v>266</v>
          </cell>
          <cell r="J19">
            <v>0</v>
          </cell>
          <cell r="L19">
            <v>650</v>
          </cell>
        </row>
        <row r="20">
          <cell r="D20">
            <v>0</v>
          </cell>
          <cell r="F20">
            <v>0</v>
          </cell>
          <cell r="H20">
            <v>390</v>
          </cell>
          <cell r="J20">
            <v>0</v>
          </cell>
          <cell r="L20">
            <v>270</v>
          </cell>
        </row>
        <row r="22">
          <cell r="D22">
            <v>0</v>
          </cell>
          <cell r="F22">
            <v>0</v>
          </cell>
          <cell r="H22">
            <v>376</v>
          </cell>
          <cell r="J22">
            <v>498</v>
          </cell>
          <cell r="L22">
            <v>501</v>
          </cell>
        </row>
        <row r="23">
          <cell r="D23">
            <v>0</v>
          </cell>
          <cell r="F23">
            <v>200</v>
          </cell>
          <cell r="H23">
            <v>402</v>
          </cell>
          <cell r="J23">
            <v>462</v>
          </cell>
          <cell r="L23">
            <v>558</v>
          </cell>
        </row>
        <row r="33">
          <cell r="B33">
            <v>560</v>
          </cell>
          <cell r="D33">
            <v>0</v>
          </cell>
          <cell r="F33">
            <v>80</v>
          </cell>
          <cell r="H33">
            <v>0</v>
          </cell>
          <cell r="J33">
            <v>52</v>
          </cell>
          <cell r="L33">
            <v>1014</v>
          </cell>
        </row>
        <row r="34">
          <cell r="B34">
            <v>149</v>
          </cell>
          <cell r="D34">
            <v>0</v>
          </cell>
          <cell r="F34">
            <v>600</v>
          </cell>
          <cell r="H34">
            <v>680</v>
          </cell>
          <cell r="J34">
            <v>169</v>
          </cell>
          <cell r="L34">
            <v>0</v>
          </cell>
        </row>
        <row r="35">
          <cell r="B35">
            <v>140</v>
          </cell>
          <cell r="D35">
            <v>0</v>
          </cell>
          <cell r="F35">
            <v>0</v>
          </cell>
          <cell r="H35">
            <v>0</v>
          </cell>
          <cell r="J35">
            <v>57</v>
          </cell>
          <cell r="L35">
            <v>300</v>
          </cell>
        </row>
        <row r="36">
          <cell r="B36">
            <v>760</v>
          </cell>
          <cell r="D36">
            <v>627</v>
          </cell>
          <cell r="F36">
            <v>0</v>
          </cell>
          <cell r="H36">
            <v>699</v>
          </cell>
          <cell r="J36">
            <v>8</v>
          </cell>
          <cell r="L36">
            <v>220</v>
          </cell>
        </row>
        <row r="37">
          <cell r="B37">
            <v>1143</v>
          </cell>
          <cell r="D37">
            <v>200</v>
          </cell>
          <cell r="F37">
            <v>111</v>
          </cell>
          <cell r="H37">
            <v>370</v>
          </cell>
          <cell r="J37">
            <v>104</v>
          </cell>
          <cell r="L37">
            <v>0</v>
          </cell>
        </row>
        <row r="39">
          <cell r="B39">
            <v>525</v>
          </cell>
          <cell r="D39">
            <v>0</v>
          </cell>
          <cell r="F39">
            <v>1200</v>
          </cell>
          <cell r="H39">
            <v>930</v>
          </cell>
          <cell r="J39">
            <v>21</v>
          </cell>
          <cell r="L39">
            <v>200</v>
          </cell>
        </row>
        <row r="40">
          <cell r="B40">
            <v>0</v>
          </cell>
          <cell r="D40">
            <v>0</v>
          </cell>
          <cell r="F40">
            <v>230</v>
          </cell>
          <cell r="H40">
            <v>530</v>
          </cell>
          <cell r="J40">
            <v>76</v>
          </cell>
          <cell r="L40">
            <v>308</v>
          </cell>
        </row>
        <row r="41">
          <cell r="B41">
            <v>1461</v>
          </cell>
          <cell r="D41">
            <v>0</v>
          </cell>
          <cell r="F41">
            <v>0</v>
          </cell>
          <cell r="H41">
            <v>30</v>
          </cell>
          <cell r="J41">
            <v>372</v>
          </cell>
          <cell r="L41">
            <v>350</v>
          </cell>
        </row>
        <row r="42">
          <cell r="B42">
            <v>150</v>
          </cell>
          <cell r="D42">
            <v>0</v>
          </cell>
          <cell r="F42">
            <v>200</v>
          </cell>
          <cell r="H42">
            <v>320</v>
          </cell>
          <cell r="J42">
            <v>253</v>
          </cell>
          <cell r="L42">
            <v>230</v>
          </cell>
        </row>
        <row r="43">
          <cell r="B43">
            <v>350</v>
          </cell>
          <cell r="D43">
            <v>0</v>
          </cell>
          <cell r="F43">
            <v>420</v>
          </cell>
          <cell r="H43">
            <v>1040</v>
          </cell>
          <cell r="J43">
            <v>83</v>
          </cell>
          <cell r="L43">
            <v>100</v>
          </cell>
        </row>
        <row r="45">
          <cell r="B45">
            <v>51</v>
          </cell>
          <cell r="D45">
            <v>0</v>
          </cell>
          <cell r="F45">
            <v>0</v>
          </cell>
          <cell r="H45">
            <v>850</v>
          </cell>
          <cell r="J45">
            <v>25</v>
          </cell>
          <cell r="L45">
            <v>1269</v>
          </cell>
        </row>
        <row r="46">
          <cell r="B46">
            <v>144</v>
          </cell>
          <cell r="D46">
            <v>0</v>
          </cell>
          <cell r="F46">
            <v>80</v>
          </cell>
          <cell r="H46">
            <v>280</v>
          </cell>
          <cell r="J46">
            <v>209</v>
          </cell>
          <cell r="L46">
            <v>1720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zoomScalePageLayoutView="0" workbookViewId="0" topLeftCell="A10">
      <selection activeCell="A10" sqref="A10"/>
    </sheetView>
  </sheetViews>
  <sheetFormatPr defaultColWidth="15.625" defaultRowHeight="13.5"/>
  <cols>
    <col min="1" max="16" width="15.75390625" style="2" customWidth="1"/>
    <col min="17" max="16384" width="15.625" style="2" customWidth="1"/>
  </cols>
  <sheetData>
    <row r="1" spans="1:9" ht="14.25" customHeight="1">
      <c r="A1" s="5"/>
      <c r="B1" s="5"/>
      <c r="C1" s="5"/>
      <c r="D1" s="5"/>
      <c r="E1" s="5"/>
      <c r="F1" s="5"/>
      <c r="G1" s="265"/>
      <c r="H1" s="265"/>
      <c r="I1" s="265"/>
    </row>
    <row r="2" ht="14.25" customHeight="1">
      <c r="G2" s="265"/>
    </row>
    <row r="3" spans="1:6" ht="15" customHeight="1">
      <c r="A3" s="266"/>
      <c r="B3" s="267"/>
      <c r="C3" s="35"/>
      <c r="D3" s="35"/>
      <c r="E3" s="35"/>
      <c r="F3" s="15"/>
    </row>
    <row r="4" spans="1:6" ht="15" customHeight="1">
      <c r="A4" s="264"/>
      <c r="B4" s="264"/>
      <c r="C4" s="264"/>
      <c r="D4" s="264"/>
      <c r="E4" s="264"/>
      <c r="F4" s="264"/>
    </row>
    <row r="5" spans="1:6" ht="15" customHeight="1">
      <c r="A5" s="264"/>
      <c r="B5" s="264"/>
      <c r="C5" s="264"/>
      <c r="D5" s="264"/>
      <c r="E5" s="264"/>
      <c r="F5" s="264"/>
    </row>
    <row r="6" spans="1:6" ht="15" customHeight="1">
      <c r="A6" s="264"/>
      <c r="B6" s="268"/>
      <c r="C6" s="268"/>
      <c r="D6" s="268"/>
      <c r="E6" s="268"/>
      <c r="F6" s="269"/>
    </row>
    <row r="7" spans="1:6" ht="15" customHeight="1">
      <c r="A7" s="264"/>
      <c r="B7" s="268"/>
      <c r="C7" s="268"/>
      <c r="D7" s="268"/>
      <c r="E7" s="268"/>
      <c r="F7" s="268"/>
    </row>
    <row r="8" spans="1:6" ht="15" customHeight="1">
      <c r="A8" s="264"/>
      <c r="B8" s="268"/>
      <c r="C8" s="268"/>
      <c r="D8" s="268"/>
      <c r="E8" s="268"/>
      <c r="F8" s="269"/>
    </row>
    <row r="9" spans="1:6" ht="15" customHeight="1">
      <c r="A9" s="264"/>
      <c r="B9" s="268"/>
      <c r="C9" s="268"/>
      <c r="D9" s="268"/>
      <c r="E9" s="268"/>
      <c r="F9" s="268"/>
    </row>
    <row r="10" spans="1:6" ht="15" customHeight="1">
      <c r="A10" s="264"/>
      <c r="B10" s="268"/>
      <c r="C10" s="268"/>
      <c r="D10" s="268"/>
      <c r="E10" s="268"/>
      <c r="F10" s="268"/>
    </row>
    <row r="11" spans="1:6" ht="15" customHeight="1">
      <c r="A11" s="270"/>
      <c r="B11" s="268"/>
      <c r="C11" s="268"/>
      <c r="D11" s="268"/>
      <c r="E11" s="268"/>
      <c r="F11" s="268"/>
    </row>
    <row r="12" spans="1:6" ht="15" customHeight="1">
      <c r="A12" s="270"/>
      <c r="B12" s="268"/>
      <c r="C12" s="268"/>
      <c r="D12" s="268"/>
      <c r="E12" s="268"/>
      <c r="F12" s="268"/>
    </row>
    <row r="13" spans="1:6" ht="15" customHeight="1">
      <c r="A13" s="270"/>
      <c r="B13" s="268"/>
      <c r="C13" s="268"/>
      <c r="D13" s="268"/>
      <c r="E13" s="268"/>
      <c r="F13" s="268"/>
    </row>
    <row r="14" spans="1:10" ht="45" customHeight="1">
      <c r="A14" s="455" t="s">
        <v>508</v>
      </c>
      <c r="B14" s="455"/>
      <c r="C14" s="455"/>
      <c r="D14" s="455"/>
      <c r="E14" s="455"/>
      <c r="F14" s="455"/>
      <c r="G14" s="271"/>
      <c r="H14" s="271"/>
      <c r="I14" s="271"/>
      <c r="J14" s="271"/>
    </row>
    <row r="15" spans="1:6" ht="15" customHeight="1">
      <c r="A15" s="270"/>
      <c r="B15" s="268"/>
      <c r="C15" s="268"/>
      <c r="D15" s="268"/>
      <c r="E15" s="268"/>
      <c r="F15" s="268"/>
    </row>
    <row r="16" spans="1:6" ht="15" customHeight="1">
      <c r="A16" s="270"/>
      <c r="B16" s="268"/>
      <c r="C16" s="268"/>
      <c r="D16" s="268"/>
      <c r="E16" s="268"/>
      <c r="F16" s="268"/>
    </row>
    <row r="17" spans="1:6" ht="15" customHeight="1">
      <c r="A17" s="270"/>
      <c r="B17" s="268"/>
      <c r="C17" s="268"/>
      <c r="D17" s="268"/>
      <c r="E17" s="268"/>
      <c r="F17" s="268"/>
    </row>
    <row r="18" spans="1:6" ht="15" customHeight="1">
      <c r="A18" s="270"/>
      <c r="B18" s="268"/>
      <c r="C18" s="268"/>
      <c r="D18" s="268"/>
      <c r="E18" s="268"/>
      <c r="F18" s="268"/>
    </row>
    <row r="19" spans="1:6" ht="15" customHeight="1">
      <c r="A19" s="270"/>
      <c r="B19" s="268"/>
      <c r="C19" s="268"/>
      <c r="D19" s="268"/>
      <c r="E19" s="268"/>
      <c r="F19" s="268"/>
    </row>
    <row r="20" spans="1:6" ht="15" customHeight="1">
      <c r="A20" s="264"/>
      <c r="B20" s="268"/>
      <c r="C20" s="268"/>
      <c r="D20" s="268"/>
      <c r="E20" s="268"/>
      <c r="F20" s="268"/>
    </row>
    <row r="21" spans="1:6" ht="15" customHeight="1">
      <c r="A21" s="270"/>
      <c r="B21" s="268"/>
      <c r="C21" s="268"/>
      <c r="D21" s="268"/>
      <c r="E21" s="268"/>
      <c r="F21" s="268"/>
    </row>
    <row r="22" spans="1:6" ht="15" customHeight="1">
      <c r="A22" s="270"/>
      <c r="B22" s="268"/>
      <c r="C22" s="268"/>
      <c r="D22" s="268"/>
      <c r="E22" s="268"/>
      <c r="F22" s="268"/>
    </row>
    <row r="23" spans="1:6" ht="15" customHeight="1">
      <c r="A23" s="270"/>
      <c r="B23" s="268"/>
      <c r="C23" s="268"/>
      <c r="D23" s="268"/>
      <c r="E23" s="268"/>
      <c r="F23" s="268"/>
    </row>
    <row r="24" spans="1:6" ht="15" customHeight="1">
      <c r="A24" s="270"/>
      <c r="B24" s="268"/>
      <c r="C24" s="268"/>
      <c r="D24" s="268"/>
      <c r="E24" s="268"/>
      <c r="F24" s="268"/>
    </row>
    <row r="25" spans="1:6" ht="15" customHeight="1">
      <c r="A25" s="270"/>
      <c r="B25" s="268"/>
      <c r="C25" s="268"/>
      <c r="D25" s="268"/>
      <c r="E25" s="268"/>
      <c r="F25" s="268"/>
    </row>
    <row r="26" spans="1:6" ht="15" customHeight="1">
      <c r="A26" s="264"/>
      <c r="B26" s="268"/>
      <c r="C26" s="268"/>
      <c r="D26" s="268"/>
      <c r="E26" s="268"/>
      <c r="F26" s="268"/>
    </row>
    <row r="27" spans="1:6" ht="15" customHeight="1">
      <c r="A27" s="270"/>
      <c r="B27" s="268"/>
      <c r="C27" s="268"/>
      <c r="D27" s="268"/>
      <c r="E27" s="268"/>
      <c r="F27" s="268"/>
    </row>
    <row r="28" spans="1:6" ht="15" customHeight="1">
      <c r="A28" s="270"/>
      <c r="B28" s="268"/>
      <c r="C28" s="268"/>
      <c r="D28" s="268"/>
      <c r="E28" s="268"/>
      <c r="F28" s="268"/>
    </row>
    <row r="29" spans="1:6" ht="15" customHeight="1">
      <c r="A29" s="270"/>
      <c r="B29" s="268"/>
      <c r="C29" s="268"/>
      <c r="D29" s="268"/>
      <c r="E29" s="268"/>
      <c r="F29" s="268"/>
    </row>
    <row r="30" spans="1:6" ht="15" customHeight="1">
      <c r="A30" s="264"/>
      <c r="B30" s="268"/>
      <c r="C30" s="268"/>
      <c r="D30" s="268"/>
      <c r="E30" s="268"/>
      <c r="F30" s="268"/>
    </row>
    <row r="31" spans="1:6" ht="15" customHeight="1">
      <c r="A31" s="270"/>
      <c r="B31" s="268"/>
      <c r="C31" s="268"/>
      <c r="D31" s="268"/>
      <c r="E31" s="268"/>
      <c r="F31" s="268"/>
    </row>
    <row r="32" spans="1:6" ht="15" customHeight="1">
      <c r="A32" s="264"/>
      <c r="B32" s="268"/>
      <c r="C32" s="268"/>
      <c r="D32" s="268"/>
      <c r="E32" s="268"/>
      <c r="F32" s="268"/>
    </row>
    <row r="33" spans="1:6" ht="15" customHeight="1">
      <c r="A33" s="270"/>
      <c r="B33" s="268"/>
      <c r="C33" s="268"/>
      <c r="D33" s="268"/>
      <c r="E33" s="268"/>
      <c r="F33" s="268"/>
    </row>
    <row r="34" spans="1:6" ht="15" customHeight="1">
      <c r="A34" s="270"/>
      <c r="B34" s="268"/>
      <c r="C34" s="268"/>
      <c r="D34" s="268"/>
      <c r="E34" s="268"/>
      <c r="F34" s="268"/>
    </row>
    <row r="35" spans="1:6" ht="15" customHeight="1">
      <c r="A35" s="270"/>
      <c r="B35" s="268"/>
      <c r="C35" s="268"/>
      <c r="D35" s="268"/>
      <c r="E35" s="268"/>
      <c r="F35" s="268"/>
    </row>
    <row r="36" spans="1:6" ht="15" customHeight="1">
      <c r="A36" s="270"/>
      <c r="B36" s="268"/>
      <c r="C36" s="268"/>
      <c r="D36" s="268"/>
      <c r="E36" s="268"/>
      <c r="F36" s="268"/>
    </row>
    <row r="37" spans="1:6" ht="15" customHeight="1">
      <c r="A37" s="270"/>
      <c r="B37" s="268"/>
      <c r="C37" s="268"/>
      <c r="D37" s="268"/>
      <c r="E37" s="268"/>
      <c r="F37" s="268"/>
    </row>
    <row r="38" spans="1:6" ht="15" customHeight="1">
      <c r="A38" s="264"/>
      <c r="B38" s="268"/>
      <c r="C38" s="268"/>
      <c r="D38" s="268"/>
      <c r="E38" s="268"/>
      <c r="F38" s="268"/>
    </row>
    <row r="39" spans="1:6" ht="15" customHeight="1">
      <c r="A39" s="270"/>
      <c r="B39" s="268"/>
      <c r="C39" s="268"/>
      <c r="D39" s="268"/>
      <c r="E39" s="268"/>
      <c r="F39" s="268"/>
    </row>
    <row r="40" spans="1:6" ht="15" customHeight="1">
      <c r="A40" s="270"/>
      <c r="B40" s="268"/>
      <c r="C40" s="268"/>
      <c r="D40" s="268"/>
      <c r="E40" s="268"/>
      <c r="F40" s="268"/>
    </row>
    <row r="41" spans="1:6" ht="15" customHeight="1">
      <c r="A41" s="270"/>
      <c r="B41" s="268"/>
      <c r="C41" s="268"/>
      <c r="D41" s="268"/>
      <c r="E41" s="268"/>
      <c r="F41" s="268"/>
    </row>
    <row r="42" spans="1:6" ht="15" customHeight="1">
      <c r="A42" s="270"/>
      <c r="B42" s="268"/>
      <c r="C42" s="268"/>
      <c r="D42" s="268"/>
      <c r="E42" s="268"/>
      <c r="F42" s="268"/>
    </row>
    <row r="43" spans="1:6" ht="15" customHeight="1">
      <c r="A43" s="270"/>
      <c r="B43" s="268"/>
      <c r="C43" s="268"/>
      <c r="D43" s="268"/>
      <c r="E43" s="268"/>
      <c r="F43" s="268"/>
    </row>
    <row r="44" spans="1:6" ht="15" customHeight="1">
      <c r="A44" s="264"/>
      <c r="B44" s="268"/>
      <c r="C44" s="268"/>
      <c r="D44" s="268"/>
      <c r="E44" s="268"/>
      <c r="F44" s="268"/>
    </row>
    <row r="45" spans="1:6" ht="15" customHeight="1">
      <c r="A45" s="270"/>
      <c r="B45" s="268"/>
      <c r="C45" s="268"/>
      <c r="D45" s="268"/>
      <c r="E45" s="268"/>
      <c r="F45" s="268"/>
    </row>
    <row r="46" spans="1:6" ht="15" customHeight="1">
      <c r="A46" s="270"/>
      <c r="B46" s="268"/>
      <c r="C46" s="268"/>
      <c r="D46" s="268"/>
      <c r="E46" s="268"/>
      <c r="F46" s="268"/>
    </row>
    <row r="47" spans="1:6" ht="15" customHeight="1">
      <c r="A47" s="270"/>
      <c r="B47" s="268"/>
      <c r="C47" s="268"/>
      <c r="D47" s="268"/>
      <c r="E47" s="268"/>
      <c r="F47" s="268"/>
    </row>
    <row r="48" spans="1:6" ht="15" customHeight="1">
      <c r="A48" s="270"/>
      <c r="B48" s="268"/>
      <c r="C48" s="268"/>
      <c r="D48" s="268"/>
      <c r="E48" s="268"/>
      <c r="F48" s="268"/>
    </row>
    <row r="49" spans="1:6" ht="15" customHeight="1">
      <c r="A49" s="270"/>
      <c r="B49" s="268"/>
      <c r="C49" s="268"/>
      <c r="D49" s="268"/>
      <c r="E49" s="268"/>
      <c r="F49" s="268"/>
    </row>
    <row r="50" spans="1:6" ht="15" customHeight="1">
      <c r="A50" s="264"/>
      <c r="B50" s="268"/>
      <c r="C50" s="268"/>
      <c r="D50" s="268"/>
      <c r="E50" s="268"/>
      <c r="F50" s="268"/>
    </row>
    <row r="51" spans="1:6" ht="15" customHeight="1">
      <c r="A51" s="270"/>
      <c r="B51" s="272"/>
      <c r="C51" s="272"/>
      <c r="D51" s="272"/>
      <c r="E51" s="272"/>
      <c r="F51" s="272"/>
    </row>
    <row r="52" spans="1:6" ht="13.5">
      <c r="A52" s="267"/>
      <c r="B52" s="35"/>
      <c r="C52" s="35"/>
      <c r="D52" s="35"/>
      <c r="E52" s="35"/>
      <c r="F52" s="35"/>
    </row>
    <row r="53" spans="1:6" ht="13.5">
      <c r="A53" s="267"/>
      <c r="B53" s="35"/>
      <c r="C53" s="35"/>
      <c r="D53" s="35"/>
      <c r="E53" s="35"/>
      <c r="F53" s="35"/>
    </row>
    <row r="54" spans="1:6" ht="13.5">
      <c r="A54" s="38"/>
      <c r="B54" s="35"/>
      <c r="C54" s="35"/>
      <c r="D54" s="35"/>
      <c r="E54" s="35"/>
      <c r="F54" s="35"/>
    </row>
  </sheetData>
  <sheetProtection/>
  <mergeCells count="1">
    <mergeCell ref="A14:F14"/>
  </mergeCells>
  <printOptions/>
  <pageMargins left="0.7874015748031497" right="0" top="0.7874015748031497" bottom="0.1968503937007874" header="0.3937007874015748" footer="0.1968503937007874"/>
  <pageSetup firstPageNumber="201" useFirstPageNumber="1"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K94"/>
  <sheetViews>
    <sheetView zoomScalePageLayoutView="0" workbookViewId="0" topLeftCell="A1">
      <selection activeCell="BT9" sqref="BT9"/>
    </sheetView>
  </sheetViews>
  <sheetFormatPr defaultColWidth="15.625" defaultRowHeight="13.5"/>
  <cols>
    <col min="1" max="71" width="1.37890625" style="2" customWidth="1"/>
    <col min="72" max="16384" width="15.625" style="2" customWidth="1"/>
  </cols>
  <sheetData>
    <row r="1" spans="1:63" ht="18" customHeight="1">
      <c r="A1" s="522" t="s">
        <v>842</v>
      </c>
      <c r="B1" s="522"/>
      <c r="C1" s="522"/>
      <c r="D1" s="522"/>
      <c r="E1" s="522"/>
      <c r="F1" s="522"/>
      <c r="G1" s="522"/>
      <c r="H1" s="522"/>
      <c r="I1" s="522"/>
      <c r="J1" s="522"/>
      <c r="K1" s="522"/>
      <c r="L1" s="522"/>
      <c r="M1" s="522"/>
      <c r="N1" s="522"/>
      <c r="O1" s="522"/>
      <c r="P1" s="522"/>
      <c r="Q1" s="522"/>
      <c r="R1" s="522"/>
      <c r="S1" s="522"/>
      <c r="T1" s="522"/>
      <c r="U1" s="522"/>
      <c r="V1" s="522"/>
      <c r="W1" s="522"/>
      <c r="X1" s="522"/>
      <c r="Y1" s="522"/>
      <c r="Z1" s="522"/>
      <c r="AA1" s="522"/>
      <c r="AB1" s="522"/>
      <c r="AC1" s="522"/>
      <c r="AD1" s="522"/>
      <c r="AE1" s="522"/>
      <c r="AF1" s="522"/>
      <c r="AG1" s="522"/>
      <c r="AH1" s="522"/>
      <c r="AI1" s="522"/>
      <c r="AJ1" s="522"/>
      <c r="AK1" s="522"/>
      <c r="AL1" s="522"/>
      <c r="AM1" s="522"/>
      <c r="AN1" s="522"/>
      <c r="AO1" s="522"/>
      <c r="AP1" s="522"/>
      <c r="AQ1" s="522"/>
      <c r="AR1" s="522"/>
      <c r="AS1" s="522"/>
      <c r="AT1" s="522"/>
      <c r="AU1" s="522"/>
      <c r="AV1" s="522"/>
      <c r="AW1" s="522"/>
      <c r="AX1" s="522"/>
      <c r="AY1" s="522"/>
      <c r="AZ1" s="522"/>
      <c r="BA1" s="522"/>
      <c r="BB1" s="522"/>
      <c r="BC1" s="522"/>
      <c r="BD1" s="522"/>
      <c r="BE1" s="522"/>
      <c r="BF1" s="522"/>
      <c r="BG1" s="522"/>
      <c r="BH1" s="522"/>
      <c r="BI1" s="522"/>
      <c r="BJ1" s="522"/>
      <c r="BK1" s="522"/>
    </row>
    <row r="2" spans="1:45" ht="15" customHeight="1">
      <c r="A2" s="8"/>
      <c r="B2" s="8"/>
      <c r="C2" s="8"/>
      <c r="D2" s="8"/>
      <c r="E2" s="8"/>
      <c r="F2" s="8"/>
      <c r="G2" s="8"/>
      <c r="H2" s="80"/>
      <c r="I2" s="80"/>
      <c r="J2" s="80"/>
      <c r="K2" s="80"/>
      <c r="L2" s="80"/>
      <c r="M2" s="80"/>
      <c r="N2" s="8"/>
      <c r="O2" s="8"/>
      <c r="P2" s="8"/>
      <c r="Q2" s="8"/>
      <c r="R2" s="8"/>
      <c r="S2" s="8"/>
      <c r="T2" s="8"/>
      <c r="U2" s="8"/>
      <c r="V2" s="8"/>
      <c r="W2" s="80"/>
      <c r="X2" s="80"/>
      <c r="Y2" s="80"/>
      <c r="Z2" s="80"/>
      <c r="AA2" s="80"/>
      <c r="AB2" s="80"/>
      <c r="AC2" s="8"/>
      <c r="AD2" s="8"/>
      <c r="AE2" s="8"/>
      <c r="AF2" s="8"/>
      <c r="AG2" s="8"/>
      <c r="AH2" s="8"/>
      <c r="AI2" s="8"/>
      <c r="AJ2" s="8"/>
      <c r="AK2" s="8"/>
      <c r="AL2" s="13"/>
      <c r="AM2" s="13"/>
      <c r="AN2" s="13"/>
      <c r="AO2" s="13"/>
      <c r="AP2" s="8"/>
      <c r="AQ2" s="11"/>
      <c r="AR2" s="11"/>
      <c r="AS2" s="30"/>
    </row>
    <row r="3" spans="1:45" ht="15" customHeight="1" thickBot="1">
      <c r="A3" s="8"/>
      <c r="B3" s="8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0"/>
      <c r="O3" s="10"/>
      <c r="P3" s="10"/>
      <c r="Q3" s="10"/>
      <c r="X3" s="52"/>
      <c r="Y3" s="52"/>
      <c r="Z3" s="52"/>
      <c r="AA3" s="52"/>
      <c r="AE3" s="11"/>
      <c r="AF3" s="11"/>
      <c r="AG3" s="11"/>
      <c r="AH3" s="10"/>
      <c r="AI3" s="10"/>
      <c r="AJ3" s="10"/>
      <c r="AK3" s="10"/>
      <c r="AL3" s="13"/>
      <c r="AM3" s="13"/>
      <c r="AN3" s="13"/>
      <c r="AO3" s="13"/>
      <c r="AP3" s="8"/>
      <c r="AQ3" s="15"/>
      <c r="AR3" s="15"/>
      <c r="AS3" s="30"/>
    </row>
    <row r="4" spans="1:63" ht="17.25" customHeight="1">
      <c r="A4" s="543" t="s">
        <v>26</v>
      </c>
      <c r="B4" s="542"/>
      <c r="C4" s="542"/>
      <c r="D4" s="542"/>
      <c r="E4" s="542"/>
      <c r="F4" s="542"/>
      <c r="G4" s="542"/>
      <c r="H4" s="542" t="s">
        <v>244</v>
      </c>
      <c r="I4" s="542"/>
      <c r="J4" s="542"/>
      <c r="K4" s="542"/>
      <c r="L4" s="542"/>
      <c r="M4" s="542"/>
      <c r="N4" s="542"/>
      <c r="O4" s="542" t="s">
        <v>245</v>
      </c>
      <c r="P4" s="542"/>
      <c r="Q4" s="542"/>
      <c r="R4" s="542"/>
      <c r="S4" s="542"/>
      <c r="T4" s="542"/>
      <c r="U4" s="542"/>
      <c r="V4" s="542"/>
      <c r="W4" s="542"/>
      <c r="X4" s="542"/>
      <c r="Y4" s="542"/>
      <c r="Z4" s="542"/>
      <c r="AA4" s="542"/>
      <c r="AB4" s="542"/>
      <c r="AC4" s="542"/>
      <c r="AD4" s="542"/>
      <c r="AE4" s="542"/>
      <c r="AF4" s="542"/>
      <c r="AG4" s="542"/>
      <c r="AH4" s="542"/>
      <c r="AI4" s="542"/>
      <c r="AJ4" s="542"/>
      <c r="AK4" s="542"/>
      <c r="AL4" s="542"/>
      <c r="AM4" s="542"/>
      <c r="AN4" s="542"/>
      <c r="AO4" s="542"/>
      <c r="AP4" s="542"/>
      <c r="AQ4" s="542" t="s">
        <v>58</v>
      </c>
      <c r="AR4" s="542"/>
      <c r="AS4" s="542"/>
      <c r="AT4" s="542"/>
      <c r="AU4" s="542"/>
      <c r="AV4" s="542"/>
      <c r="AW4" s="542"/>
      <c r="AX4" s="542"/>
      <c r="AY4" s="542"/>
      <c r="AZ4" s="542"/>
      <c r="BA4" s="542"/>
      <c r="BB4" s="542"/>
      <c r="BC4" s="542"/>
      <c r="BD4" s="542"/>
      <c r="BE4" s="542"/>
      <c r="BF4" s="542"/>
      <c r="BG4" s="542"/>
      <c r="BH4" s="542"/>
      <c r="BI4" s="542"/>
      <c r="BJ4" s="542"/>
      <c r="BK4" s="544"/>
    </row>
    <row r="5" spans="1:63" ht="17.25" customHeight="1">
      <c r="A5" s="583"/>
      <c r="B5" s="584"/>
      <c r="C5" s="584"/>
      <c r="D5" s="584"/>
      <c r="E5" s="584"/>
      <c r="F5" s="584"/>
      <c r="G5" s="584"/>
      <c r="H5" s="584"/>
      <c r="I5" s="584"/>
      <c r="J5" s="584"/>
      <c r="K5" s="584"/>
      <c r="L5" s="584"/>
      <c r="M5" s="584"/>
      <c r="N5" s="584"/>
      <c r="O5" s="584" t="s">
        <v>59</v>
      </c>
      <c r="P5" s="584"/>
      <c r="Q5" s="584"/>
      <c r="R5" s="584"/>
      <c r="S5" s="584"/>
      <c r="T5" s="584"/>
      <c r="U5" s="584"/>
      <c r="V5" s="584" t="s">
        <v>60</v>
      </c>
      <c r="W5" s="584"/>
      <c r="X5" s="584"/>
      <c r="Y5" s="584"/>
      <c r="Z5" s="584"/>
      <c r="AA5" s="584"/>
      <c r="AB5" s="584"/>
      <c r="AC5" s="584" t="s">
        <v>61</v>
      </c>
      <c r="AD5" s="584"/>
      <c r="AE5" s="584"/>
      <c r="AF5" s="584"/>
      <c r="AG5" s="584"/>
      <c r="AH5" s="584"/>
      <c r="AI5" s="584"/>
      <c r="AJ5" s="584" t="s">
        <v>62</v>
      </c>
      <c r="AK5" s="584"/>
      <c r="AL5" s="584"/>
      <c r="AM5" s="584"/>
      <c r="AN5" s="584"/>
      <c r="AO5" s="584"/>
      <c r="AP5" s="584"/>
      <c r="AQ5" s="584" t="s">
        <v>63</v>
      </c>
      <c r="AR5" s="584"/>
      <c r="AS5" s="584"/>
      <c r="AT5" s="584"/>
      <c r="AU5" s="584"/>
      <c r="AV5" s="584"/>
      <c r="AW5" s="584"/>
      <c r="AX5" s="584" t="s">
        <v>59</v>
      </c>
      <c r="AY5" s="584"/>
      <c r="AZ5" s="584"/>
      <c r="BA5" s="584"/>
      <c r="BB5" s="584"/>
      <c r="BC5" s="584"/>
      <c r="BD5" s="584"/>
      <c r="BE5" s="584" t="s">
        <v>60</v>
      </c>
      <c r="BF5" s="584"/>
      <c r="BG5" s="584"/>
      <c r="BH5" s="584"/>
      <c r="BI5" s="584"/>
      <c r="BJ5" s="584"/>
      <c r="BK5" s="591"/>
    </row>
    <row r="6" spans="1:63" ht="17.25" customHeight="1">
      <c r="A6" s="583"/>
      <c r="B6" s="584"/>
      <c r="C6" s="584"/>
      <c r="D6" s="584"/>
      <c r="E6" s="584"/>
      <c r="F6" s="584"/>
      <c r="G6" s="584"/>
      <c r="H6" s="584" t="s">
        <v>64</v>
      </c>
      <c r="I6" s="584"/>
      <c r="J6" s="584"/>
      <c r="K6" s="584" t="s">
        <v>65</v>
      </c>
      <c r="L6" s="584"/>
      <c r="M6" s="584"/>
      <c r="N6" s="584"/>
      <c r="O6" s="584" t="s">
        <v>64</v>
      </c>
      <c r="P6" s="584"/>
      <c r="Q6" s="584"/>
      <c r="R6" s="584" t="s">
        <v>65</v>
      </c>
      <c r="S6" s="584"/>
      <c r="T6" s="584"/>
      <c r="U6" s="584"/>
      <c r="V6" s="584" t="s">
        <v>64</v>
      </c>
      <c r="W6" s="584"/>
      <c r="X6" s="584"/>
      <c r="Y6" s="584" t="s">
        <v>65</v>
      </c>
      <c r="Z6" s="584"/>
      <c r="AA6" s="584"/>
      <c r="AB6" s="584"/>
      <c r="AC6" s="584" t="s">
        <v>64</v>
      </c>
      <c r="AD6" s="584"/>
      <c r="AE6" s="584"/>
      <c r="AF6" s="584" t="s">
        <v>65</v>
      </c>
      <c r="AG6" s="584"/>
      <c r="AH6" s="584"/>
      <c r="AI6" s="584"/>
      <c r="AJ6" s="584" t="s">
        <v>64</v>
      </c>
      <c r="AK6" s="584"/>
      <c r="AL6" s="584"/>
      <c r="AM6" s="584" t="s">
        <v>65</v>
      </c>
      <c r="AN6" s="584"/>
      <c r="AO6" s="584"/>
      <c r="AP6" s="584"/>
      <c r="AQ6" s="584" t="s">
        <v>64</v>
      </c>
      <c r="AR6" s="584"/>
      <c r="AS6" s="584"/>
      <c r="AT6" s="584" t="s">
        <v>65</v>
      </c>
      <c r="AU6" s="584"/>
      <c r="AV6" s="584"/>
      <c r="AW6" s="584"/>
      <c r="AX6" s="584" t="s">
        <v>64</v>
      </c>
      <c r="AY6" s="584"/>
      <c r="AZ6" s="584"/>
      <c r="BA6" s="584" t="s">
        <v>65</v>
      </c>
      <c r="BB6" s="584"/>
      <c r="BC6" s="584"/>
      <c r="BD6" s="584"/>
      <c r="BE6" s="584" t="s">
        <v>64</v>
      </c>
      <c r="BF6" s="584"/>
      <c r="BG6" s="584"/>
      <c r="BH6" s="584" t="s">
        <v>65</v>
      </c>
      <c r="BI6" s="584"/>
      <c r="BJ6" s="584"/>
      <c r="BK6" s="591"/>
    </row>
    <row r="7" spans="1:63" ht="15.75" customHeight="1">
      <c r="A7" s="508" t="s">
        <v>610</v>
      </c>
      <c r="B7" s="508"/>
      <c r="C7" s="508"/>
      <c r="D7" s="508"/>
      <c r="E7" s="508"/>
      <c r="F7" s="508"/>
      <c r="G7" s="509"/>
      <c r="H7" s="609">
        <v>5988</v>
      </c>
      <c r="I7" s="609"/>
      <c r="J7" s="609"/>
      <c r="K7" s="609">
        <v>156705</v>
      </c>
      <c r="L7" s="609"/>
      <c r="M7" s="609"/>
      <c r="N7" s="609"/>
      <c r="O7" s="609">
        <v>483</v>
      </c>
      <c r="P7" s="609"/>
      <c r="Q7" s="609"/>
      <c r="R7" s="609">
        <v>14322</v>
      </c>
      <c r="S7" s="609"/>
      <c r="T7" s="609"/>
      <c r="U7" s="609"/>
      <c r="V7" s="609">
        <v>454</v>
      </c>
      <c r="W7" s="609"/>
      <c r="X7" s="609"/>
      <c r="Y7" s="609">
        <v>14117</v>
      </c>
      <c r="Z7" s="609"/>
      <c r="AA7" s="609"/>
      <c r="AB7" s="609"/>
      <c r="AC7" s="609">
        <v>493</v>
      </c>
      <c r="AD7" s="609"/>
      <c r="AE7" s="609"/>
      <c r="AF7" s="609">
        <v>10638</v>
      </c>
      <c r="AG7" s="609"/>
      <c r="AH7" s="609"/>
      <c r="AI7" s="609"/>
      <c r="AJ7" s="609">
        <v>468</v>
      </c>
      <c r="AK7" s="609"/>
      <c r="AL7" s="609"/>
      <c r="AM7" s="609">
        <v>9525</v>
      </c>
      <c r="AN7" s="609"/>
      <c r="AO7" s="609"/>
      <c r="AP7" s="609"/>
      <c r="AQ7" s="609">
        <v>430</v>
      </c>
      <c r="AR7" s="609"/>
      <c r="AS7" s="609"/>
      <c r="AT7" s="609">
        <v>22503</v>
      </c>
      <c r="AU7" s="609"/>
      <c r="AV7" s="609"/>
      <c r="AW7" s="609"/>
      <c r="AX7" s="609">
        <v>450</v>
      </c>
      <c r="AY7" s="609"/>
      <c r="AZ7" s="609"/>
      <c r="BA7" s="609">
        <v>8656</v>
      </c>
      <c r="BB7" s="609"/>
      <c r="BC7" s="609"/>
      <c r="BD7" s="609"/>
      <c r="BE7" s="609">
        <v>444</v>
      </c>
      <c r="BF7" s="609"/>
      <c r="BG7" s="609"/>
      <c r="BH7" s="609">
        <v>12240</v>
      </c>
      <c r="BI7" s="609"/>
      <c r="BJ7" s="609"/>
      <c r="BK7" s="609"/>
    </row>
    <row r="8" spans="1:63" ht="15.75" customHeight="1">
      <c r="A8" s="508">
        <v>19</v>
      </c>
      <c r="B8" s="508"/>
      <c r="C8" s="508"/>
      <c r="D8" s="508"/>
      <c r="E8" s="508"/>
      <c r="F8" s="508"/>
      <c r="G8" s="509"/>
      <c r="H8" s="609">
        <v>6201</v>
      </c>
      <c r="I8" s="609"/>
      <c r="J8" s="609"/>
      <c r="K8" s="609">
        <v>157822</v>
      </c>
      <c r="L8" s="609"/>
      <c r="M8" s="609"/>
      <c r="N8" s="609"/>
      <c r="O8" s="609">
        <v>504</v>
      </c>
      <c r="P8" s="609"/>
      <c r="Q8" s="609"/>
      <c r="R8" s="609">
        <v>16078</v>
      </c>
      <c r="S8" s="609"/>
      <c r="T8" s="609"/>
      <c r="U8" s="609"/>
      <c r="V8" s="609">
        <v>490</v>
      </c>
      <c r="W8" s="609"/>
      <c r="X8" s="609"/>
      <c r="Y8" s="609">
        <v>16139</v>
      </c>
      <c r="Z8" s="609"/>
      <c r="AA8" s="609"/>
      <c r="AB8" s="609"/>
      <c r="AC8" s="609">
        <v>521</v>
      </c>
      <c r="AD8" s="609"/>
      <c r="AE8" s="609"/>
      <c r="AF8" s="609">
        <v>10507</v>
      </c>
      <c r="AG8" s="609"/>
      <c r="AH8" s="609"/>
      <c r="AI8" s="609"/>
      <c r="AJ8" s="609">
        <v>497</v>
      </c>
      <c r="AK8" s="609"/>
      <c r="AL8" s="609"/>
      <c r="AM8" s="609">
        <v>8982</v>
      </c>
      <c r="AN8" s="609"/>
      <c r="AO8" s="609"/>
      <c r="AP8" s="609"/>
      <c r="AQ8" s="609">
        <v>440</v>
      </c>
      <c r="AR8" s="609"/>
      <c r="AS8" s="609"/>
      <c r="AT8" s="609">
        <v>22626</v>
      </c>
      <c r="AU8" s="609"/>
      <c r="AV8" s="609"/>
      <c r="AW8" s="609"/>
      <c r="AX8" s="609">
        <v>478</v>
      </c>
      <c r="AY8" s="609"/>
      <c r="AZ8" s="609"/>
      <c r="BA8" s="609">
        <v>8443</v>
      </c>
      <c r="BB8" s="609"/>
      <c r="BC8" s="609"/>
      <c r="BD8" s="609"/>
      <c r="BE8" s="609">
        <v>440</v>
      </c>
      <c r="BF8" s="609"/>
      <c r="BG8" s="609"/>
      <c r="BH8" s="609">
        <v>11937</v>
      </c>
      <c r="BI8" s="609"/>
      <c r="BJ8" s="609"/>
      <c r="BK8" s="609"/>
    </row>
    <row r="9" spans="1:63" ht="15.75" customHeight="1">
      <c r="A9" s="593">
        <v>20</v>
      </c>
      <c r="B9" s="593"/>
      <c r="C9" s="593"/>
      <c r="D9" s="593"/>
      <c r="E9" s="593"/>
      <c r="F9" s="593"/>
      <c r="G9" s="572"/>
      <c r="H9" s="608">
        <f>SUM(H11:J24)</f>
        <v>5908</v>
      </c>
      <c r="I9" s="608"/>
      <c r="J9" s="608"/>
      <c r="K9" s="608">
        <f>SUM(K11:N24)</f>
        <v>154020</v>
      </c>
      <c r="L9" s="608"/>
      <c r="M9" s="608"/>
      <c r="N9" s="608"/>
      <c r="O9" s="608">
        <f>SUM(O11:Q24)</f>
        <v>507</v>
      </c>
      <c r="P9" s="608"/>
      <c r="Q9" s="608"/>
      <c r="R9" s="608">
        <f>SUM(R11:U24)</f>
        <v>15650</v>
      </c>
      <c r="S9" s="608"/>
      <c r="T9" s="608"/>
      <c r="U9" s="608"/>
      <c r="V9" s="608">
        <f>SUM(V11:X24)</f>
        <v>493</v>
      </c>
      <c r="W9" s="608"/>
      <c r="X9" s="608"/>
      <c r="Y9" s="608">
        <f>SUM(Y11:AB24)</f>
        <v>15307</v>
      </c>
      <c r="Z9" s="608"/>
      <c r="AA9" s="608"/>
      <c r="AB9" s="608"/>
      <c r="AC9" s="608">
        <f>SUM(AC11:AE24)</f>
        <v>501</v>
      </c>
      <c r="AD9" s="608"/>
      <c r="AE9" s="608"/>
      <c r="AF9" s="608">
        <f>SUM(AF11:AI24)</f>
        <v>11189</v>
      </c>
      <c r="AG9" s="608"/>
      <c r="AH9" s="608"/>
      <c r="AI9" s="608"/>
      <c r="AJ9" s="608">
        <f>SUM(AJ11:AL24)</f>
        <v>508</v>
      </c>
      <c r="AK9" s="608"/>
      <c r="AL9" s="608"/>
      <c r="AM9" s="608">
        <f>SUM(AM11:AP24)</f>
        <v>8942</v>
      </c>
      <c r="AN9" s="608"/>
      <c r="AO9" s="608"/>
      <c r="AP9" s="608"/>
      <c r="AQ9" s="608">
        <f>SUM(AQ11:AS24)</f>
        <v>462</v>
      </c>
      <c r="AR9" s="608"/>
      <c r="AS9" s="608"/>
      <c r="AT9" s="608">
        <f>SUM(AT11:AW24)</f>
        <v>23660</v>
      </c>
      <c r="AU9" s="608"/>
      <c r="AV9" s="608"/>
      <c r="AW9" s="608"/>
      <c r="AX9" s="608">
        <f>SUM(AX11:AZ24)</f>
        <v>499</v>
      </c>
      <c r="AY9" s="608"/>
      <c r="AZ9" s="608"/>
      <c r="BA9" s="608">
        <f>SUM(BA11:BD24)</f>
        <v>11062</v>
      </c>
      <c r="BB9" s="608"/>
      <c r="BC9" s="608"/>
      <c r="BD9" s="608"/>
      <c r="BE9" s="608">
        <f>SUM(BE11:BG24)</f>
        <v>464</v>
      </c>
      <c r="BF9" s="608"/>
      <c r="BG9" s="608"/>
      <c r="BH9" s="608">
        <f>SUM(BH11:BK24)</f>
        <v>12978</v>
      </c>
      <c r="BI9" s="608"/>
      <c r="BJ9" s="608"/>
      <c r="BK9" s="608"/>
    </row>
    <row r="10" spans="1:63" ht="15.75" customHeight="1">
      <c r="A10" s="508"/>
      <c r="B10" s="508"/>
      <c r="C10" s="508"/>
      <c r="D10" s="508"/>
      <c r="E10" s="508"/>
      <c r="F10" s="508"/>
      <c r="G10" s="509"/>
      <c r="H10" s="607"/>
      <c r="I10" s="607"/>
      <c r="J10" s="607"/>
      <c r="K10" s="622"/>
      <c r="L10" s="622"/>
      <c r="M10" s="622"/>
      <c r="N10" s="622"/>
      <c r="O10" s="607"/>
      <c r="P10" s="607"/>
      <c r="Q10" s="607"/>
      <c r="R10" s="607"/>
      <c r="S10" s="607"/>
      <c r="T10" s="607"/>
      <c r="U10" s="607"/>
      <c r="V10" s="607"/>
      <c r="W10" s="607"/>
      <c r="X10" s="607"/>
      <c r="Y10" s="607"/>
      <c r="Z10" s="607"/>
      <c r="AA10" s="607"/>
      <c r="AB10" s="607"/>
      <c r="AC10" s="607"/>
      <c r="AD10" s="607"/>
      <c r="AE10" s="607"/>
      <c r="AF10" s="607"/>
      <c r="AG10" s="607"/>
      <c r="AH10" s="607"/>
      <c r="AI10" s="607"/>
      <c r="AJ10" s="607"/>
      <c r="AK10" s="607"/>
      <c r="AL10" s="607"/>
      <c r="AM10" s="607"/>
      <c r="AN10" s="607"/>
      <c r="AO10" s="607"/>
      <c r="AP10" s="607"/>
      <c r="AQ10" s="607"/>
      <c r="AR10" s="607"/>
      <c r="AS10" s="607"/>
      <c r="AT10" s="622"/>
      <c r="AU10" s="622"/>
      <c r="AV10" s="622"/>
      <c r="AW10" s="622"/>
      <c r="AX10" s="607"/>
      <c r="AY10" s="607"/>
      <c r="AZ10" s="607"/>
      <c r="BA10" s="607"/>
      <c r="BB10" s="607"/>
      <c r="BC10" s="607"/>
      <c r="BD10" s="607"/>
      <c r="BE10" s="607"/>
      <c r="BF10" s="607"/>
      <c r="BG10" s="607"/>
      <c r="BH10" s="622"/>
      <c r="BI10" s="622"/>
      <c r="BJ10" s="622"/>
      <c r="BK10" s="622"/>
    </row>
    <row r="11" spans="1:63" ht="15.75" customHeight="1">
      <c r="A11" s="579" t="s">
        <v>619</v>
      </c>
      <c r="B11" s="579"/>
      <c r="C11" s="579"/>
      <c r="D11" s="579"/>
      <c r="E11" s="579"/>
      <c r="F11" s="579"/>
      <c r="G11" s="578"/>
      <c r="H11" s="604">
        <f>O11+V11+AC11+AJ11+AQ11+AX11+BE11+H34+P34+X34+AF34+AN34+AV34</f>
        <v>512</v>
      </c>
      <c r="I11" s="604"/>
      <c r="J11" s="604"/>
      <c r="K11" s="604">
        <f>R11+Y11+AF11+AM11+AT11+BA11+BH11+L34+T34+AB34+AJ34+AR34+AZ34</f>
        <v>12983</v>
      </c>
      <c r="L11" s="604"/>
      <c r="M11" s="604"/>
      <c r="N11" s="604"/>
      <c r="O11" s="604">
        <v>42</v>
      </c>
      <c r="P11" s="604"/>
      <c r="Q11" s="604"/>
      <c r="R11" s="604">
        <v>975</v>
      </c>
      <c r="S11" s="604"/>
      <c r="T11" s="604"/>
      <c r="U11" s="604"/>
      <c r="V11" s="604">
        <v>42</v>
      </c>
      <c r="W11" s="604"/>
      <c r="X11" s="604"/>
      <c r="Y11" s="604">
        <v>987</v>
      </c>
      <c r="Z11" s="604"/>
      <c r="AA11" s="604"/>
      <c r="AB11" s="604"/>
      <c r="AC11" s="604">
        <v>40</v>
      </c>
      <c r="AD11" s="604"/>
      <c r="AE11" s="604"/>
      <c r="AF11" s="604">
        <v>803</v>
      </c>
      <c r="AG11" s="604"/>
      <c r="AH11" s="604"/>
      <c r="AI11" s="604"/>
      <c r="AJ11" s="604">
        <v>43</v>
      </c>
      <c r="AK11" s="604"/>
      <c r="AL11" s="604"/>
      <c r="AM11" s="604">
        <v>729</v>
      </c>
      <c r="AN11" s="604"/>
      <c r="AO11" s="604"/>
      <c r="AP11" s="604"/>
      <c r="AQ11" s="604">
        <v>33</v>
      </c>
      <c r="AR11" s="604"/>
      <c r="AS11" s="604"/>
      <c r="AT11" s="604">
        <v>1995</v>
      </c>
      <c r="AU11" s="604"/>
      <c r="AV11" s="604"/>
      <c r="AW11" s="604"/>
      <c r="AX11" s="604">
        <v>40</v>
      </c>
      <c r="AY11" s="604"/>
      <c r="AZ11" s="604"/>
      <c r="BA11" s="604">
        <v>701</v>
      </c>
      <c r="BB11" s="604"/>
      <c r="BC11" s="604"/>
      <c r="BD11" s="604"/>
      <c r="BE11" s="604">
        <v>36</v>
      </c>
      <c r="BF11" s="604"/>
      <c r="BG11" s="604"/>
      <c r="BH11" s="604">
        <v>1121</v>
      </c>
      <c r="BI11" s="604"/>
      <c r="BJ11" s="604"/>
      <c r="BK11" s="604"/>
    </row>
    <row r="12" spans="1:63" ht="15.75" customHeight="1">
      <c r="A12" s="579" t="s">
        <v>618</v>
      </c>
      <c r="B12" s="579"/>
      <c r="C12" s="579"/>
      <c r="D12" s="579"/>
      <c r="E12" s="579"/>
      <c r="F12" s="579"/>
      <c r="G12" s="578"/>
      <c r="H12" s="604">
        <f>O12+V12+AC12+AJ12+AQ12+AX12+BE12+H35+P35+X35+AF35+AN35+AV35</f>
        <v>468</v>
      </c>
      <c r="I12" s="604"/>
      <c r="J12" s="604"/>
      <c r="K12" s="604">
        <f>R12+Y12+AF12+AM12+AT12+BA12+BH12+L35+T35+AB35+AJ35+AR35+AZ35</f>
        <v>12125</v>
      </c>
      <c r="L12" s="604"/>
      <c r="M12" s="604"/>
      <c r="N12" s="604"/>
      <c r="O12" s="604">
        <v>42</v>
      </c>
      <c r="P12" s="604"/>
      <c r="Q12" s="604"/>
      <c r="R12" s="604">
        <v>1224</v>
      </c>
      <c r="S12" s="604"/>
      <c r="T12" s="604"/>
      <c r="U12" s="604"/>
      <c r="V12" s="604">
        <v>39</v>
      </c>
      <c r="W12" s="604"/>
      <c r="X12" s="604"/>
      <c r="Y12" s="604">
        <v>1217</v>
      </c>
      <c r="Z12" s="604"/>
      <c r="AA12" s="604"/>
      <c r="AB12" s="604"/>
      <c r="AC12" s="604">
        <v>39</v>
      </c>
      <c r="AD12" s="604"/>
      <c r="AE12" s="604"/>
      <c r="AF12" s="604">
        <v>798</v>
      </c>
      <c r="AG12" s="604"/>
      <c r="AH12" s="604"/>
      <c r="AI12" s="604"/>
      <c r="AJ12" s="604">
        <v>43</v>
      </c>
      <c r="AK12" s="604"/>
      <c r="AL12" s="604"/>
      <c r="AM12" s="604">
        <v>803</v>
      </c>
      <c r="AN12" s="604"/>
      <c r="AO12" s="604"/>
      <c r="AP12" s="604"/>
      <c r="AQ12" s="604">
        <v>31</v>
      </c>
      <c r="AR12" s="604"/>
      <c r="AS12" s="604"/>
      <c r="AT12" s="604">
        <v>1507</v>
      </c>
      <c r="AU12" s="604"/>
      <c r="AV12" s="604"/>
      <c r="AW12" s="604"/>
      <c r="AX12" s="604">
        <v>37</v>
      </c>
      <c r="AY12" s="604"/>
      <c r="AZ12" s="604"/>
      <c r="BA12" s="604">
        <v>642</v>
      </c>
      <c r="BB12" s="604"/>
      <c r="BC12" s="604"/>
      <c r="BD12" s="604"/>
      <c r="BE12" s="604">
        <v>32</v>
      </c>
      <c r="BF12" s="604"/>
      <c r="BG12" s="604"/>
      <c r="BH12" s="604">
        <v>693</v>
      </c>
      <c r="BI12" s="604"/>
      <c r="BJ12" s="604"/>
      <c r="BK12" s="604"/>
    </row>
    <row r="13" spans="1:63" ht="15.75" customHeight="1">
      <c r="A13" s="579" t="s">
        <v>48</v>
      </c>
      <c r="B13" s="579"/>
      <c r="C13" s="579"/>
      <c r="D13" s="579"/>
      <c r="E13" s="579"/>
      <c r="F13" s="579"/>
      <c r="G13" s="578"/>
      <c r="H13" s="604">
        <f>O13+V13+AC13+AJ13+AQ13+AX13+BE13+H36+P36+X36+AF36+AN36+AV36</f>
        <v>525</v>
      </c>
      <c r="I13" s="604"/>
      <c r="J13" s="604"/>
      <c r="K13" s="604">
        <f>R13+Y13+AF13+AM13+AT13+BA13+BH13+L36+T36+AB36+AJ36+AR36+AZ36</f>
        <v>12929</v>
      </c>
      <c r="L13" s="604"/>
      <c r="M13" s="604"/>
      <c r="N13" s="604"/>
      <c r="O13" s="604">
        <v>42</v>
      </c>
      <c r="P13" s="604"/>
      <c r="Q13" s="604"/>
      <c r="R13" s="604">
        <v>1086</v>
      </c>
      <c r="S13" s="604"/>
      <c r="T13" s="604"/>
      <c r="U13" s="604"/>
      <c r="V13" s="604">
        <v>42</v>
      </c>
      <c r="W13" s="604"/>
      <c r="X13" s="604"/>
      <c r="Y13" s="604">
        <v>1078</v>
      </c>
      <c r="Z13" s="604"/>
      <c r="AA13" s="604"/>
      <c r="AB13" s="604"/>
      <c r="AC13" s="604">
        <v>43</v>
      </c>
      <c r="AD13" s="604"/>
      <c r="AE13" s="604"/>
      <c r="AF13" s="604">
        <v>840</v>
      </c>
      <c r="AG13" s="604"/>
      <c r="AH13" s="604"/>
      <c r="AI13" s="604"/>
      <c r="AJ13" s="604">
        <v>41</v>
      </c>
      <c r="AK13" s="604"/>
      <c r="AL13" s="604"/>
      <c r="AM13" s="604">
        <v>800</v>
      </c>
      <c r="AN13" s="604"/>
      <c r="AO13" s="604"/>
      <c r="AP13" s="604"/>
      <c r="AQ13" s="604">
        <v>41</v>
      </c>
      <c r="AR13" s="604"/>
      <c r="AS13" s="604"/>
      <c r="AT13" s="604">
        <v>2135</v>
      </c>
      <c r="AU13" s="604"/>
      <c r="AV13" s="604"/>
      <c r="AW13" s="604"/>
      <c r="AX13" s="604">
        <v>44</v>
      </c>
      <c r="AY13" s="604"/>
      <c r="AZ13" s="604"/>
      <c r="BA13" s="604">
        <v>929</v>
      </c>
      <c r="BB13" s="604"/>
      <c r="BC13" s="604"/>
      <c r="BD13" s="604"/>
      <c r="BE13" s="604">
        <v>40</v>
      </c>
      <c r="BF13" s="604"/>
      <c r="BG13" s="604"/>
      <c r="BH13" s="604">
        <v>992</v>
      </c>
      <c r="BI13" s="604"/>
      <c r="BJ13" s="604"/>
      <c r="BK13" s="604"/>
    </row>
    <row r="14" spans="1:63" ht="15.75" customHeight="1">
      <c r="A14" s="579" t="s">
        <v>49</v>
      </c>
      <c r="B14" s="579"/>
      <c r="C14" s="579"/>
      <c r="D14" s="579"/>
      <c r="E14" s="579"/>
      <c r="F14" s="579"/>
      <c r="G14" s="578"/>
      <c r="H14" s="604">
        <f>O14+V14+AC14+AJ14+AQ14+AX14+BE14+H37+P37+X37+AF37+AN37+AV37</f>
        <v>508</v>
      </c>
      <c r="I14" s="604"/>
      <c r="J14" s="604"/>
      <c r="K14" s="604">
        <f>R14+Y14+AF14+AM14+AT14+BA14+BH14+L37+T37+AB37+AJ37+AR37+AZ37</f>
        <v>12320</v>
      </c>
      <c r="L14" s="604"/>
      <c r="M14" s="604"/>
      <c r="N14" s="604"/>
      <c r="O14" s="604">
        <v>44</v>
      </c>
      <c r="P14" s="604"/>
      <c r="Q14" s="604"/>
      <c r="R14" s="604">
        <v>1503</v>
      </c>
      <c r="S14" s="604"/>
      <c r="T14" s="604"/>
      <c r="U14" s="604"/>
      <c r="V14" s="604">
        <v>40</v>
      </c>
      <c r="W14" s="604"/>
      <c r="X14" s="604"/>
      <c r="Y14" s="604">
        <v>1472</v>
      </c>
      <c r="Z14" s="604"/>
      <c r="AA14" s="604"/>
      <c r="AB14" s="604"/>
      <c r="AC14" s="604">
        <v>37</v>
      </c>
      <c r="AD14" s="604"/>
      <c r="AE14" s="604"/>
      <c r="AF14" s="604">
        <v>754</v>
      </c>
      <c r="AG14" s="604"/>
      <c r="AH14" s="604"/>
      <c r="AI14" s="604"/>
      <c r="AJ14" s="604">
        <v>41</v>
      </c>
      <c r="AK14" s="604"/>
      <c r="AL14" s="604"/>
      <c r="AM14" s="604">
        <v>677</v>
      </c>
      <c r="AN14" s="604"/>
      <c r="AO14" s="604"/>
      <c r="AP14" s="604"/>
      <c r="AQ14" s="604">
        <v>39</v>
      </c>
      <c r="AR14" s="604"/>
      <c r="AS14" s="604"/>
      <c r="AT14" s="604">
        <v>1920</v>
      </c>
      <c r="AU14" s="604"/>
      <c r="AV14" s="604"/>
      <c r="AW14" s="604"/>
      <c r="AX14" s="604">
        <v>41</v>
      </c>
      <c r="AY14" s="604"/>
      <c r="AZ14" s="604"/>
      <c r="BA14" s="604">
        <v>849</v>
      </c>
      <c r="BB14" s="604"/>
      <c r="BC14" s="604"/>
      <c r="BD14" s="604"/>
      <c r="BE14" s="604">
        <v>41</v>
      </c>
      <c r="BF14" s="604"/>
      <c r="BG14" s="604"/>
      <c r="BH14" s="604">
        <v>888</v>
      </c>
      <c r="BI14" s="604"/>
      <c r="BJ14" s="604"/>
      <c r="BK14" s="604"/>
    </row>
    <row r="15" spans="1:63" ht="15.75" customHeight="1">
      <c r="A15" s="579" t="s">
        <v>50</v>
      </c>
      <c r="B15" s="579"/>
      <c r="C15" s="579"/>
      <c r="D15" s="579"/>
      <c r="E15" s="579"/>
      <c r="F15" s="579"/>
      <c r="G15" s="578"/>
      <c r="H15" s="604">
        <f>O15+V15+AC15+AJ15+AQ15+AX15+BE15+H38+P38+X38+AF38+AN38+AV38</f>
        <v>467</v>
      </c>
      <c r="I15" s="604"/>
      <c r="J15" s="604"/>
      <c r="K15" s="604">
        <f>R15+Y15+AF15+AM15+AT15+BA15+BH15+L38+T38+AB38+AJ38+AR38+AZ38</f>
        <v>8972</v>
      </c>
      <c r="L15" s="604"/>
      <c r="M15" s="604"/>
      <c r="N15" s="604"/>
      <c r="O15" s="604">
        <v>39</v>
      </c>
      <c r="P15" s="604"/>
      <c r="Q15" s="604"/>
      <c r="R15" s="604">
        <v>909</v>
      </c>
      <c r="S15" s="604"/>
      <c r="T15" s="604"/>
      <c r="U15" s="604"/>
      <c r="V15" s="604">
        <v>38</v>
      </c>
      <c r="W15" s="604"/>
      <c r="X15" s="604"/>
      <c r="Y15" s="604">
        <v>791</v>
      </c>
      <c r="Z15" s="604"/>
      <c r="AA15" s="604"/>
      <c r="AB15" s="604"/>
      <c r="AC15" s="604">
        <v>41</v>
      </c>
      <c r="AD15" s="604"/>
      <c r="AE15" s="604"/>
      <c r="AF15" s="604">
        <v>573</v>
      </c>
      <c r="AG15" s="604"/>
      <c r="AH15" s="604"/>
      <c r="AI15" s="604"/>
      <c r="AJ15" s="604">
        <v>45</v>
      </c>
      <c r="AK15" s="604"/>
      <c r="AL15" s="604"/>
      <c r="AM15" s="604">
        <v>735</v>
      </c>
      <c r="AN15" s="604"/>
      <c r="AO15" s="604"/>
      <c r="AP15" s="604"/>
      <c r="AQ15" s="604">
        <v>32</v>
      </c>
      <c r="AR15" s="604"/>
      <c r="AS15" s="604"/>
      <c r="AT15" s="604">
        <v>1168</v>
      </c>
      <c r="AU15" s="604"/>
      <c r="AV15" s="604"/>
      <c r="AW15" s="604"/>
      <c r="AX15" s="604">
        <v>38</v>
      </c>
      <c r="AY15" s="604"/>
      <c r="AZ15" s="604"/>
      <c r="BA15" s="604">
        <v>637</v>
      </c>
      <c r="BB15" s="604"/>
      <c r="BC15" s="604"/>
      <c r="BD15" s="604"/>
      <c r="BE15" s="604">
        <v>34</v>
      </c>
      <c r="BF15" s="604"/>
      <c r="BG15" s="604"/>
      <c r="BH15" s="604">
        <v>719</v>
      </c>
      <c r="BI15" s="604"/>
      <c r="BJ15" s="604"/>
      <c r="BK15" s="604"/>
    </row>
    <row r="16" spans="1:63" ht="15.75" customHeight="1">
      <c r="A16" s="579"/>
      <c r="B16" s="579"/>
      <c r="C16" s="579"/>
      <c r="D16" s="579"/>
      <c r="E16" s="579"/>
      <c r="F16" s="579"/>
      <c r="G16" s="578"/>
      <c r="H16" s="604"/>
      <c r="I16" s="604"/>
      <c r="J16" s="604"/>
      <c r="K16" s="604"/>
      <c r="L16" s="604"/>
      <c r="M16" s="604"/>
      <c r="N16" s="604"/>
      <c r="O16" s="604"/>
      <c r="P16" s="604"/>
      <c r="Q16" s="604"/>
      <c r="R16" s="604"/>
      <c r="S16" s="604"/>
      <c r="T16" s="604"/>
      <c r="U16" s="604"/>
      <c r="V16" s="604"/>
      <c r="W16" s="604"/>
      <c r="X16" s="604"/>
      <c r="Y16" s="604"/>
      <c r="Z16" s="604"/>
      <c r="AA16" s="604"/>
      <c r="AB16" s="604"/>
      <c r="AC16" s="604"/>
      <c r="AD16" s="604"/>
      <c r="AE16" s="604"/>
      <c r="AF16" s="604"/>
      <c r="AG16" s="604"/>
      <c r="AH16" s="604"/>
      <c r="AI16" s="604"/>
      <c r="AJ16" s="604"/>
      <c r="AK16" s="604"/>
      <c r="AL16" s="604"/>
      <c r="AM16" s="604"/>
      <c r="AN16" s="604"/>
      <c r="AO16" s="604"/>
      <c r="AP16" s="604"/>
      <c r="AQ16" s="604"/>
      <c r="AR16" s="604"/>
      <c r="AS16" s="604"/>
      <c r="AT16" s="604"/>
      <c r="AU16" s="604"/>
      <c r="AV16" s="604"/>
      <c r="AW16" s="604"/>
      <c r="AX16" s="604"/>
      <c r="AY16" s="604"/>
      <c r="AZ16" s="604"/>
      <c r="BA16" s="604"/>
      <c r="BB16" s="604"/>
      <c r="BC16" s="604"/>
      <c r="BD16" s="604"/>
      <c r="BE16" s="604"/>
      <c r="BF16" s="604"/>
      <c r="BG16" s="604"/>
      <c r="BH16" s="604"/>
      <c r="BI16" s="604"/>
      <c r="BJ16" s="604"/>
      <c r="BK16" s="604"/>
    </row>
    <row r="17" spans="1:63" ht="15.75" customHeight="1">
      <c r="A17" s="579" t="s">
        <v>51</v>
      </c>
      <c r="B17" s="579"/>
      <c r="C17" s="579"/>
      <c r="D17" s="579"/>
      <c r="E17" s="579"/>
      <c r="F17" s="579"/>
      <c r="G17" s="578"/>
      <c r="H17" s="604">
        <f>O17+V17+AC17+AJ17+AQ17+AX17+BE17+H40+P40+X40+AF40+AN40+AV40</f>
        <v>535</v>
      </c>
      <c r="I17" s="604"/>
      <c r="J17" s="604"/>
      <c r="K17" s="604">
        <f>R17+Y17+AF17+AM17+AT17+BA17+BH17+L40+T40+AB40+AJ40+AR40+AZ40</f>
        <v>24486</v>
      </c>
      <c r="L17" s="604"/>
      <c r="M17" s="604"/>
      <c r="N17" s="604"/>
      <c r="O17" s="604">
        <v>44</v>
      </c>
      <c r="P17" s="604"/>
      <c r="Q17" s="604"/>
      <c r="R17" s="604">
        <v>2732</v>
      </c>
      <c r="S17" s="604"/>
      <c r="T17" s="604"/>
      <c r="U17" s="604"/>
      <c r="V17" s="604">
        <v>46</v>
      </c>
      <c r="W17" s="604"/>
      <c r="X17" s="604"/>
      <c r="Y17" s="604">
        <v>2749</v>
      </c>
      <c r="Z17" s="604"/>
      <c r="AA17" s="604"/>
      <c r="AB17" s="604"/>
      <c r="AC17" s="604">
        <v>41</v>
      </c>
      <c r="AD17" s="604"/>
      <c r="AE17" s="604"/>
      <c r="AF17" s="604">
        <v>2183</v>
      </c>
      <c r="AG17" s="604"/>
      <c r="AH17" s="604"/>
      <c r="AI17" s="604"/>
      <c r="AJ17" s="604">
        <v>46</v>
      </c>
      <c r="AK17" s="604"/>
      <c r="AL17" s="604"/>
      <c r="AM17" s="604">
        <v>649</v>
      </c>
      <c r="AN17" s="604"/>
      <c r="AO17" s="604"/>
      <c r="AP17" s="604"/>
      <c r="AQ17" s="604">
        <v>39</v>
      </c>
      <c r="AR17" s="604"/>
      <c r="AS17" s="604"/>
      <c r="AT17" s="604">
        <v>3395</v>
      </c>
      <c r="AU17" s="604"/>
      <c r="AV17" s="604"/>
      <c r="AW17" s="604"/>
      <c r="AX17" s="604">
        <v>43</v>
      </c>
      <c r="AY17" s="604"/>
      <c r="AZ17" s="604"/>
      <c r="BA17" s="604">
        <v>2547</v>
      </c>
      <c r="BB17" s="604"/>
      <c r="BC17" s="604"/>
      <c r="BD17" s="604"/>
      <c r="BE17" s="604">
        <v>40</v>
      </c>
      <c r="BF17" s="604"/>
      <c r="BG17" s="604"/>
      <c r="BH17" s="604">
        <v>2579</v>
      </c>
      <c r="BI17" s="604"/>
      <c r="BJ17" s="604"/>
      <c r="BK17" s="604"/>
    </row>
    <row r="18" spans="1:63" ht="15.75" customHeight="1">
      <c r="A18" s="579" t="s">
        <v>52</v>
      </c>
      <c r="B18" s="579"/>
      <c r="C18" s="579"/>
      <c r="D18" s="579"/>
      <c r="E18" s="579"/>
      <c r="F18" s="579"/>
      <c r="G18" s="578"/>
      <c r="H18" s="604">
        <f>O18+V18+AC18+AJ18+AQ18+AX18+BE18+H41+P41+X41+AF41+AN41+AV41</f>
        <v>528</v>
      </c>
      <c r="I18" s="604"/>
      <c r="J18" s="604"/>
      <c r="K18" s="604">
        <f>R18+Y18+AF18+AM18+AT18+BA18+BH18+L41+T41+AB41+AJ41+AR41+AZ41</f>
        <v>11930</v>
      </c>
      <c r="L18" s="604"/>
      <c r="M18" s="604"/>
      <c r="N18" s="604"/>
      <c r="O18" s="604">
        <v>41</v>
      </c>
      <c r="P18" s="604"/>
      <c r="Q18" s="604"/>
      <c r="R18" s="604">
        <v>1204</v>
      </c>
      <c r="S18" s="604"/>
      <c r="T18" s="604"/>
      <c r="U18" s="604"/>
      <c r="V18" s="604">
        <v>40</v>
      </c>
      <c r="W18" s="604"/>
      <c r="X18" s="604"/>
      <c r="Y18" s="604">
        <v>1103</v>
      </c>
      <c r="Z18" s="604"/>
      <c r="AA18" s="604"/>
      <c r="AB18" s="604"/>
      <c r="AC18" s="604">
        <v>41</v>
      </c>
      <c r="AD18" s="604"/>
      <c r="AE18" s="604"/>
      <c r="AF18" s="604">
        <v>740</v>
      </c>
      <c r="AG18" s="604"/>
      <c r="AH18" s="604"/>
      <c r="AI18" s="604"/>
      <c r="AJ18" s="604">
        <v>40</v>
      </c>
      <c r="AK18" s="604"/>
      <c r="AL18" s="604"/>
      <c r="AM18" s="604">
        <v>697</v>
      </c>
      <c r="AN18" s="604"/>
      <c r="AO18" s="604"/>
      <c r="AP18" s="604"/>
      <c r="AQ18" s="604">
        <v>42</v>
      </c>
      <c r="AR18" s="604"/>
      <c r="AS18" s="604"/>
      <c r="AT18" s="604">
        <v>1570</v>
      </c>
      <c r="AU18" s="604"/>
      <c r="AV18" s="604"/>
      <c r="AW18" s="604"/>
      <c r="AX18" s="604">
        <v>43</v>
      </c>
      <c r="AY18" s="604"/>
      <c r="AZ18" s="604"/>
      <c r="BA18" s="604">
        <v>704</v>
      </c>
      <c r="BB18" s="604"/>
      <c r="BC18" s="604"/>
      <c r="BD18" s="604"/>
      <c r="BE18" s="604">
        <v>44</v>
      </c>
      <c r="BF18" s="604"/>
      <c r="BG18" s="604"/>
      <c r="BH18" s="604">
        <v>1119</v>
      </c>
      <c r="BI18" s="604"/>
      <c r="BJ18" s="604"/>
      <c r="BK18" s="604"/>
    </row>
    <row r="19" spans="1:63" ht="15.75" customHeight="1">
      <c r="A19" s="579" t="s">
        <v>53</v>
      </c>
      <c r="B19" s="579"/>
      <c r="C19" s="579"/>
      <c r="D19" s="579"/>
      <c r="E19" s="579"/>
      <c r="F19" s="579"/>
      <c r="G19" s="578"/>
      <c r="H19" s="604">
        <f>O19+V19+AC19+AJ19+AQ19+AX19+BE19+H42+P42+X42+AF42+AN42+AV42</f>
        <v>587</v>
      </c>
      <c r="I19" s="604"/>
      <c r="J19" s="604"/>
      <c r="K19" s="604">
        <f>R19+Y19+AF19+AM19+AT19+BA19+BH19+L42+T42+AB42+AJ42+AR42+AZ42</f>
        <v>15797</v>
      </c>
      <c r="L19" s="604"/>
      <c r="M19" s="604"/>
      <c r="N19" s="604"/>
      <c r="O19" s="604">
        <v>46</v>
      </c>
      <c r="P19" s="604"/>
      <c r="Q19" s="604"/>
      <c r="R19" s="604">
        <v>1480</v>
      </c>
      <c r="S19" s="604"/>
      <c r="T19" s="604"/>
      <c r="U19" s="604"/>
      <c r="V19" s="604">
        <v>44</v>
      </c>
      <c r="W19" s="604"/>
      <c r="X19" s="604"/>
      <c r="Y19" s="604">
        <v>1484</v>
      </c>
      <c r="Z19" s="604"/>
      <c r="AA19" s="604"/>
      <c r="AB19" s="604"/>
      <c r="AC19" s="604">
        <v>47</v>
      </c>
      <c r="AD19" s="604"/>
      <c r="AE19" s="604"/>
      <c r="AF19" s="604">
        <v>1011</v>
      </c>
      <c r="AG19" s="604"/>
      <c r="AH19" s="604"/>
      <c r="AI19" s="604"/>
      <c r="AJ19" s="604">
        <v>44</v>
      </c>
      <c r="AK19" s="604"/>
      <c r="AL19" s="604"/>
      <c r="AM19" s="604">
        <v>833</v>
      </c>
      <c r="AN19" s="604"/>
      <c r="AO19" s="604"/>
      <c r="AP19" s="604"/>
      <c r="AQ19" s="604">
        <v>47</v>
      </c>
      <c r="AR19" s="604"/>
      <c r="AS19" s="604"/>
      <c r="AT19" s="604">
        <v>2009</v>
      </c>
      <c r="AU19" s="604"/>
      <c r="AV19" s="604"/>
      <c r="AW19" s="604"/>
      <c r="AX19" s="604">
        <v>47</v>
      </c>
      <c r="AY19" s="604"/>
      <c r="AZ19" s="604"/>
      <c r="BA19" s="604">
        <v>770</v>
      </c>
      <c r="BB19" s="604"/>
      <c r="BC19" s="604"/>
      <c r="BD19" s="604"/>
      <c r="BE19" s="604">
        <v>44</v>
      </c>
      <c r="BF19" s="604"/>
      <c r="BG19" s="604"/>
      <c r="BH19" s="604">
        <v>894</v>
      </c>
      <c r="BI19" s="604"/>
      <c r="BJ19" s="604"/>
      <c r="BK19" s="604"/>
    </row>
    <row r="20" spans="1:63" ht="15.75" customHeight="1">
      <c r="A20" s="579" t="s">
        <v>54</v>
      </c>
      <c r="B20" s="579"/>
      <c r="C20" s="579"/>
      <c r="D20" s="579"/>
      <c r="E20" s="579"/>
      <c r="F20" s="579"/>
      <c r="G20" s="578"/>
      <c r="H20" s="604">
        <f>O20+V20+AC20+AJ20+AQ20+AX20+BE20+H43+P43+X43+AF43+AN43+AV43</f>
        <v>477</v>
      </c>
      <c r="I20" s="604"/>
      <c r="J20" s="604"/>
      <c r="K20" s="604">
        <f>R20+Y20+AF20+AM20+AT20+BA20+BH20+L43+T43+AB43+AJ43+AR43+AZ43</f>
        <v>11020</v>
      </c>
      <c r="L20" s="604"/>
      <c r="M20" s="604"/>
      <c r="N20" s="604"/>
      <c r="O20" s="604">
        <v>37</v>
      </c>
      <c r="P20" s="604"/>
      <c r="Q20" s="604"/>
      <c r="R20" s="604">
        <v>1071</v>
      </c>
      <c r="S20" s="604"/>
      <c r="T20" s="604"/>
      <c r="U20" s="604"/>
      <c r="V20" s="604">
        <v>39</v>
      </c>
      <c r="W20" s="604"/>
      <c r="X20" s="604"/>
      <c r="Y20" s="604">
        <v>1023</v>
      </c>
      <c r="Z20" s="604"/>
      <c r="AA20" s="604"/>
      <c r="AB20" s="604"/>
      <c r="AC20" s="604">
        <v>42</v>
      </c>
      <c r="AD20" s="604"/>
      <c r="AE20" s="604"/>
      <c r="AF20" s="604">
        <v>869</v>
      </c>
      <c r="AG20" s="604"/>
      <c r="AH20" s="604"/>
      <c r="AI20" s="604"/>
      <c r="AJ20" s="604">
        <v>38</v>
      </c>
      <c r="AK20" s="604"/>
      <c r="AL20" s="604"/>
      <c r="AM20" s="604">
        <v>662</v>
      </c>
      <c r="AN20" s="604"/>
      <c r="AO20" s="604"/>
      <c r="AP20" s="604"/>
      <c r="AQ20" s="604">
        <v>38</v>
      </c>
      <c r="AR20" s="604"/>
      <c r="AS20" s="604"/>
      <c r="AT20" s="604">
        <v>1799</v>
      </c>
      <c r="AU20" s="604"/>
      <c r="AV20" s="604"/>
      <c r="AW20" s="604"/>
      <c r="AX20" s="604">
        <v>37</v>
      </c>
      <c r="AY20" s="604"/>
      <c r="AZ20" s="604"/>
      <c r="BA20" s="604">
        <v>631</v>
      </c>
      <c r="BB20" s="604"/>
      <c r="BC20" s="604"/>
      <c r="BD20" s="604"/>
      <c r="BE20" s="604">
        <v>31</v>
      </c>
      <c r="BF20" s="604"/>
      <c r="BG20" s="604"/>
      <c r="BH20" s="604">
        <v>817</v>
      </c>
      <c r="BI20" s="604"/>
      <c r="BJ20" s="604"/>
      <c r="BK20" s="604"/>
    </row>
    <row r="21" spans="1:63" ht="15.75" customHeight="1">
      <c r="A21" s="579" t="s">
        <v>617</v>
      </c>
      <c r="B21" s="579"/>
      <c r="C21" s="579"/>
      <c r="D21" s="579"/>
      <c r="E21" s="579"/>
      <c r="F21" s="579"/>
      <c r="G21" s="578"/>
      <c r="H21" s="604">
        <f>O21+V21+AC21+AJ21+AQ21+AX21+BE21+H44+P44+X44+AF44+AN44+AV44</f>
        <v>463</v>
      </c>
      <c r="I21" s="604"/>
      <c r="J21" s="604"/>
      <c r="K21" s="604">
        <f>R21+Y21+AF21+AM21+AT21+BA21+BH21+L44+T44+AB44+AJ44+AR44+AZ44</f>
        <v>10318</v>
      </c>
      <c r="L21" s="604"/>
      <c r="M21" s="604"/>
      <c r="N21" s="604"/>
      <c r="O21" s="604">
        <v>37</v>
      </c>
      <c r="P21" s="604"/>
      <c r="Q21" s="604"/>
      <c r="R21" s="604">
        <v>980</v>
      </c>
      <c r="S21" s="604"/>
      <c r="T21" s="604"/>
      <c r="U21" s="604"/>
      <c r="V21" s="604">
        <v>38</v>
      </c>
      <c r="W21" s="604"/>
      <c r="X21" s="604"/>
      <c r="Y21" s="604">
        <v>1005</v>
      </c>
      <c r="Z21" s="604"/>
      <c r="AA21" s="604"/>
      <c r="AB21" s="604"/>
      <c r="AC21" s="604">
        <v>36</v>
      </c>
      <c r="AD21" s="604"/>
      <c r="AE21" s="604"/>
      <c r="AF21" s="604">
        <v>787</v>
      </c>
      <c r="AG21" s="604"/>
      <c r="AH21" s="604"/>
      <c r="AI21" s="604"/>
      <c r="AJ21" s="604">
        <v>39</v>
      </c>
      <c r="AK21" s="604"/>
      <c r="AL21" s="604"/>
      <c r="AM21" s="604">
        <v>684</v>
      </c>
      <c r="AN21" s="604"/>
      <c r="AO21" s="604"/>
      <c r="AP21" s="604"/>
      <c r="AQ21" s="604">
        <v>35</v>
      </c>
      <c r="AR21" s="604"/>
      <c r="AS21" s="604"/>
      <c r="AT21" s="604">
        <v>1875</v>
      </c>
      <c r="AU21" s="604"/>
      <c r="AV21" s="604"/>
      <c r="AW21" s="604"/>
      <c r="AX21" s="604">
        <v>37</v>
      </c>
      <c r="AY21" s="604"/>
      <c r="AZ21" s="604"/>
      <c r="BA21" s="604">
        <v>624</v>
      </c>
      <c r="BB21" s="604"/>
      <c r="BC21" s="604"/>
      <c r="BD21" s="604"/>
      <c r="BE21" s="604">
        <v>33</v>
      </c>
      <c r="BF21" s="604"/>
      <c r="BG21" s="604"/>
      <c r="BH21" s="604">
        <v>794</v>
      </c>
      <c r="BI21" s="604"/>
      <c r="BJ21" s="604"/>
      <c r="BK21" s="604"/>
    </row>
    <row r="22" spans="1:63" ht="15.75" customHeight="1">
      <c r="A22" s="579"/>
      <c r="B22" s="579"/>
      <c r="C22" s="579"/>
      <c r="D22" s="579"/>
      <c r="E22" s="579"/>
      <c r="F22" s="579"/>
      <c r="G22" s="578"/>
      <c r="H22" s="604"/>
      <c r="I22" s="604"/>
      <c r="J22" s="604"/>
      <c r="K22" s="604"/>
      <c r="L22" s="604"/>
      <c r="M22" s="604"/>
      <c r="N22" s="604"/>
      <c r="O22" s="604"/>
      <c r="P22" s="604"/>
      <c r="Q22" s="604"/>
      <c r="R22" s="604"/>
      <c r="S22" s="604"/>
      <c r="T22" s="604"/>
      <c r="U22" s="604"/>
      <c r="V22" s="604"/>
      <c r="W22" s="604"/>
      <c r="X22" s="604"/>
      <c r="Y22" s="604"/>
      <c r="Z22" s="604"/>
      <c r="AA22" s="604"/>
      <c r="AB22" s="604"/>
      <c r="AC22" s="604"/>
      <c r="AD22" s="604"/>
      <c r="AE22" s="604"/>
      <c r="AF22" s="604"/>
      <c r="AG22" s="604"/>
      <c r="AH22" s="604"/>
      <c r="AI22" s="604"/>
      <c r="AJ22" s="604"/>
      <c r="AK22" s="604"/>
      <c r="AL22" s="604"/>
      <c r="AM22" s="604"/>
      <c r="AN22" s="604"/>
      <c r="AO22" s="604"/>
      <c r="AP22" s="604"/>
      <c r="AQ22" s="604"/>
      <c r="AR22" s="604"/>
      <c r="AS22" s="604"/>
      <c r="AT22" s="604"/>
      <c r="AU22" s="604"/>
      <c r="AV22" s="604"/>
      <c r="AW22" s="604"/>
      <c r="AX22" s="604"/>
      <c r="AY22" s="604"/>
      <c r="AZ22" s="604"/>
      <c r="BA22" s="604"/>
      <c r="BB22" s="604"/>
      <c r="BC22" s="604"/>
      <c r="BD22" s="604"/>
      <c r="BE22" s="604"/>
      <c r="BF22" s="604"/>
      <c r="BG22" s="604"/>
      <c r="BH22" s="604"/>
      <c r="BI22" s="604"/>
      <c r="BJ22" s="604"/>
      <c r="BK22" s="604"/>
    </row>
    <row r="23" spans="1:63" ht="15.75" customHeight="1">
      <c r="A23" s="579" t="s">
        <v>55</v>
      </c>
      <c r="B23" s="579"/>
      <c r="C23" s="579"/>
      <c r="D23" s="579"/>
      <c r="E23" s="579"/>
      <c r="F23" s="579"/>
      <c r="G23" s="578"/>
      <c r="H23" s="604">
        <f>O23+V23+AC23+AJ23+AQ23+AX23+BE23+H46+P46+X46+AF46</f>
        <v>410</v>
      </c>
      <c r="I23" s="604"/>
      <c r="J23" s="604"/>
      <c r="K23" s="604">
        <f>R23+Y23+AF23+AM23+AT23+BA23+BH23+L46+T46+AB46+AJ46</f>
        <v>10024</v>
      </c>
      <c r="L23" s="604"/>
      <c r="M23" s="604"/>
      <c r="N23" s="604"/>
      <c r="O23" s="604">
        <v>45</v>
      </c>
      <c r="P23" s="604"/>
      <c r="Q23" s="604"/>
      <c r="R23" s="604">
        <v>1100</v>
      </c>
      <c r="S23" s="604"/>
      <c r="T23" s="604"/>
      <c r="U23" s="604"/>
      <c r="V23" s="604">
        <v>43</v>
      </c>
      <c r="W23" s="604"/>
      <c r="X23" s="604"/>
      <c r="Y23" s="604">
        <v>1026</v>
      </c>
      <c r="Z23" s="604"/>
      <c r="AA23" s="604"/>
      <c r="AB23" s="604"/>
      <c r="AC23" s="604">
        <v>45</v>
      </c>
      <c r="AD23" s="604"/>
      <c r="AE23" s="604"/>
      <c r="AF23" s="604">
        <v>881</v>
      </c>
      <c r="AG23" s="604"/>
      <c r="AH23" s="604"/>
      <c r="AI23" s="604"/>
      <c r="AJ23" s="604">
        <v>42</v>
      </c>
      <c r="AK23" s="604"/>
      <c r="AL23" s="604"/>
      <c r="AM23" s="604">
        <v>716</v>
      </c>
      <c r="AN23" s="604"/>
      <c r="AO23" s="604"/>
      <c r="AP23" s="604"/>
      <c r="AQ23" s="604">
        <v>39</v>
      </c>
      <c r="AR23" s="604"/>
      <c r="AS23" s="604"/>
      <c r="AT23" s="604">
        <v>2007</v>
      </c>
      <c r="AU23" s="604"/>
      <c r="AV23" s="604"/>
      <c r="AW23" s="604"/>
      <c r="AX23" s="604">
        <v>46</v>
      </c>
      <c r="AY23" s="604"/>
      <c r="AZ23" s="604"/>
      <c r="BA23" s="604">
        <v>1087</v>
      </c>
      <c r="BB23" s="604"/>
      <c r="BC23" s="604"/>
      <c r="BD23" s="604"/>
      <c r="BE23" s="604">
        <v>45</v>
      </c>
      <c r="BF23" s="604"/>
      <c r="BG23" s="604"/>
      <c r="BH23" s="604">
        <v>1216</v>
      </c>
      <c r="BI23" s="604"/>
      <c r="BJ23" s="604"/>
      <c r="BK23" s="604"/>
    </row>
    <row r="24" spans="1:63" ht="15.75" customHeight="1">
      <c r="A24" s="595" t="s">
        <v>56</v>
      </c>
      <c r="B24" s="595"/>
      <c r="C24" s="595"/>
      <c r="D24" s="595"/>
      <c r="E24" s="595"/>
      <c r="F24" s="595"/>
      <c r="G24" s="596"/>
      <c r="H24" s="606">
        <f>O24+V24+AC24+AJ24+AQ24+AX24+BE24+H47+P47+X47+AF47</f>
        <v>428</v>
      </c>
      <c r="I24" s="605"/>
      <c r="J24" s="605"/>
      <c r="K24" s="605">
        <f>R24+Y24+AF24+AM24+AT24+BA24+BH24+L47+T47+AB47+AJ47</f>
        <v>11116</v>
      </c>
      <c r="L24" s="605"/>
      <c r="M24" s="605"/>
      <c r="N24" s="605"/>
      <c r="O24" s="605">
        <v>48</v>
      </c>
      <c r="P24" s="605"/>
      <c r="Q24" s="605"/>
      <c r="R24" s="605">
        <v>1386</v>
      </c>
      <c r="S24" s="605"/>
      <c r="T24" s="605"/>
      <c r="U24" s="605"/>
      <c r="V24" s="605">
        <v>42</v>
      </c>
      <c r="W24" s="605"/>
      <c r="X24" s="605"/>
      <c r="Y24" s="605">
        <v>1372</v>
      </c>
      <c r="Z24" s="605"/>
      <c r="AA24" s="605"/>
      <c r="AB24" s="605"/>
      <c r="AC24" s="605">
        <v>49</v>
      </c>
      <c r="AD24" s="605"/>
      <c r="AE24" s="605"/>
      <c r="AF24" s="605">
        <v>950</v>
      </c>
      <c r="AG24" s="605"/>
      <c r="AH24" s="605"/>
      <c r="AI24" s="605"/>
      <c r="AJ24" s="605">
        <v>46</v>
      </c>
      <c r="AK24" s="605"/>
      <c r="AL24" s="605"/>
      <c r="AM24" s="605">
        <v>957</v>
      </c>
      <c r="AN24" s="605"/>
      <c r="AO24" s="605"/>
      <c r="AP24" s="605"/>
      <c r="AQ24" s="605">
        <v>46</v>
      </c>
      <c r="AR24" s="605"/>
      <c r="AS24" s="605"/>
      <c r="AT24" s="605">
        <v>2280</v>
      </c>
      <c r="AU24" s="605"/>
      <c r="AV24" s="605"/>
      <c r="AW24" s="605"/>
      <c r="AX24" s="605">
        <v>46</v>
      </c>
      <c r="AY24" s="605"/>
      <c r="AZ24" s="605"/>
      <c r="BA24" s="605">
        <v>941</v>
      </c>
      <c r="BB24" s="605"/>
      <c r="BC24" s="605"/>
      <c r="BD24" s="605"/>
      <c r="BE24" s="605">
        <v>44</v>
      </c>
      <c r="BF24" s="605"/>
      <c r="BG24" s="605"/>
      <c r="BH24" s="605">
        <v>1146</v>
      </c>
      <c r="BI24" s="605"/>
      <c r="BJ24" s="605"/>
      <c r="BK24" s="605"/>
    </row>
    <row r="25" spans="1:59" ht="16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24"/>
      <c r="AV25" s="24"/>
      <c r="AW25" s="15"/>
      <c r="AX25" s="24"/>
      <c r="AY25" s="15"/>
      <c r="AZ25" s="24"/>
      <c r="BA25" s="15"/>
      <c r="BB25" s="24"/>
      <c r="BC25" s="15"/>
      <c r="BD25" s="24"/>
      <c r="BE25" s="24"/>
      <c r="BF25" s="24"/>
      <c r="BG25" s="24"/>
    </row>
    <row r="26" spans="1:59" ht="15" customHeight="1" thickBot="1">
      <c r="A26" s="101" t="s">
        <v>40</v>
      </c>
      <c r="B26" s="8"/>
      <c r="C26" s="10"/>
      <c r="D26" s="13"/>
      <c r="E26" s="10"/>
      <c r="F26" s="13"/>
      <c r="G26" s="11"/>
      <c r="H26" s="11"/>
      <c r="I26" s="11"/>
      <c r="J26" s="11"/>
      <c r="K26" s="10"/>
      <c r="L26" s="10"/>
      <c r="M26" s="8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</row>
    <row r="27" spans="1:55" ht="17.25" customHeight="1">
      <c r="A27" s="543" t="s">
        <v>26</v>
      </c>
      <c r="B27" s="542"/>
      <c r="C27" s="542"/>
      <c r="D27" s="542"/>
      <c r="E27" s="542"/>
      <c r="F27" s="542"/>
      <c r="G27" s="542"/>
      <c r="H27" s="544" t="s">
        <v>616</v>
      </c>
      <c r="I27" s="621"/>
      <c r="J27" s="621"/>
      <c r="K27" s="621"/>
      <c r="L27" s="621"/>
      <c r="M27" s="621"/>
      <c r="N27" s="621"/>
      <c r="O27" s="621"/>
      <c r="P27" s="621"/>
      <c r="Q27" s="621"/>
      <c r="R27" s="621"/>
      <c r="S27" s="621"/>
      <c r="T27" s="621"/>
      <c r="U27" s="621"/>
      <c r="V27" s="621"/>
      <c r="W27" s="543"/>
      <c r="X27" s="542" t="s">
        <v>66</v>
      </c>
      <c r="Y27" s="542"/>
      <c r="Z27" s="542"/>
      <c r="AA27" s="542"/>
      <c r="AB27" s="542"/>
      <c r="AC27" s="542"/>
      <c r="AD27" s="542"/>
      <c r="AE27" s="542"/>
      <c r="AF27" s="542"/>
      <c r="AG27" s="542"/>
      <c r="AH27" s="542"/>
      <c r="AI27" s="542"/>
      <c r="AJ27" s="542"/>
      <c r="AK27" s="542"/>
      <c r="AL27" s="542"/>
      <c r="AM27" s="542"/>
      <c r="AN27" s="542" t="s">
        <v>67</v>
      </c>
      <c r="AO27" s="542"/>
      <c r="AP27" s="542"/>
      <c r="AQ27" s="542"/>
      <c r="AR27" s="542"/>
      <c r="AS27" s="542"/>
      <c r="AT27" s="542"/>
      <c r="AU27" s="542"/>
      <c r="AV27" s="542"/>
      <c r="AW27" s="542"/>
      <c r="AX27" s="542"/>
      <c r="AY27" s="542"/>
      <c r="AZ27" s="542"/>
      <c r="BA27" s="542"/>
      <c r="BB27" s="542"/>
      <c r="BC27" s="544"/>
    </row>
    <row r="28" spans="1:55" ht="17.25" customHeight="1">
      <c r="A28" s="583"/>
      <c r="B28" s="584"/>
      <c r="C28" s="584"/>
      <c r="D28" s="584"/>
      <c r="E28" s="584"/>
      <c r="F28" s="584"/>
      <c r="G28" s="584"/>
      <c r="H28" s="583" t="s">
        <v>615</v>
      </c>
      <c r="I28" s="584"/>
      <c r="J28" s="584"/>
      <c r="K28" s="584"/>
      <c r="L28" s="584"/>
      <c r="M28" s="584"/>
      <c r="N28" s="584"/>
      <c r="O28" s="584"/>
      <c r="P28" s="584" t="s">
        <v>614</v>
      </c>
      <c r="Q28" s="584"/>
      <c r="R28" s="584"/>
      <c r="S28" s="584"/>
      <c r="T28" s="584"/>
      <c r="U28" s="584"/>
      <c r="V28" s="584"/>
      <c r="W28" s="584"/>
      <c r="X28" s="584" t="s">
        <v>613</v>
      </c>
      <c r="Y28" s="584"/>
      <c r="Z28" s="584"/>
      <c r="AA28" s="584"/>
      <c r="AB28" s="584"/>
      <c r="AC28" s="584"/>
      <c r="AD28" s="584"/>
      <c r="AE28" s="584"/>
      <c r="AF28" s="584" t="s">
        <v>612</v>
      </c>
      <c r="AG28" s="584"/>
      <c r="AH28" s="584"/>
      <c r="AI28" s="584"/>
      <c r="AJ28" s="584"/>
      <c r="AK28" s="584"/>
      <c r="AL28" s="584"/>
      <c r="AM28" s="584"/>
      <c r="AN28" s="584" t="s">
        <v>613</v>
      </c>
      <c r="AO28" s="584"/>
      <c r="AP28" s="584"/>
      <c r="AQ28" s="584"/>
      <c r="AR28" s="584"/>
      <c r="AS28" s="584"/>
      <c r="AT28" s="584"/>
      <c r="AU28" s="584"/>
      <c r="AV28" s="584" t="s">
        <v>612</v>
      </c>
      <c r="AW28" s="584"/>
      <c r="AX28" s="584"/>
      <c r="AY28" s="584"/>
      <c r="AZ28" s="584"/>
      <c r="BA28" s="584"/>
      <c r="BB28" s="584"/>
      <c r="BC28" s="591"/>
    </row>
    <row r="29" spans="1:55" ht="17.25" customHeight="1">
      <c r="A29" s="583"/>
      <c r="B29" s="584"/>
      <c r="C29" s="584"/>
      <c r="D29" s="584"/>
      <c r="E29" s="584"/>
      <c r="F29" s="584"/>
      <c r="G29" s="584"/>
      <c r="H29" s="583" t="s">
        <v>562</v>
      </c>
      <c r="I29" s="584"/>
      <c r="J29" s="584"/>
      <c r="K29" s="584"/>
      <c r="L29" s="584" t="s">
        <v>611</v>
      </c>
      <c r="M29" s="584"/>
      <c r="N29" s="584"/>
      <c r="O29" s="584"/>
      <c r="P29" s="584" t="s">
        <v>562</v>
      </c>
      <c r="Q29" s="584"/>
      <c r="R29" s="584"/>
      <c r="S29" s="584"/>
      <c r="T29" s="584" t="s">
        <v>611</v>
      </c>
      <c r="U29" s="584"/>
      <c r="V29" s="584"/>
      <c r="W29" s="584"/>
      <c r="X29" s="584" t="s">
        <v>562</v>
      </c>
      <c r="Y29" s="584"/>
      <c r="Z29" s="584"/>
      <c r="AA29" s="584"/>
      <c r="AB29" s="584" t="s">
        <v>611</v>
      </c>
      <c r="AC29" s="584"/>
      <c r="AD29" s="584"/>
      <c r="AE29" s="584"/>
      <c r="AF29" s="584" t="s">
        <v>562</v>
      </c>
      <c r="AG29" s="584"/>
      <c r="AH29" s="584"/>
      <c r="AI29" s="584"/>
      <c r="AJ29" s="584" t="s">
        <v>611</v>
      </c>
      <c r="AK29" s="584"/>
      <c r="AL29" s="584"/>
      <c r="AM29" s="584"/>
      <c r="AN29" s="584" t="s">
        <v>562</v>
      </c>
      <c r="AO29" s="584"/>
      <c r="AP29" s="584"/>
      <c r="AQ29" s="584"/>
      <c r="AR29" s="584" t="s">
        <v>611</v>
      </c>
      <c r="AS29" s="584"/>
      <c r="AT29" s="584"/>
      <c r="AU29" s="584"/>
      <c r="AV29" s="584" t="s">
        <v>562</v>
      </c>
      <c r="AW29" s="584"/>
      <c r="AX29" s="584"/>
      <c r="AY29" s="584"/>
      <c r="AZ29" s="584" t="s">
        <v>611</v>
      </c>
      <c r="BA29" s="584"/>
      <c r="BB29" s="584"/>
      <c r="BC29" s="591"/>
    </row>
    <row r="30" spans="1:55" ht="15.75" customHeight="1">
      <c r="A30" s="508" t="s">
        <v>610</v>
      </c>
      <c r="B30" s="508"/>
      <c r="C30" s="508"/>
      <c r="D30" s="508"/>
      <c r="E30" s="508"/>
      <c r="F30" s="508"/>
      <c r="G30" s="509"/>
      <c r="H30" s="506">
        <v>468</v>
      </c>
      <c r="I30" s="491"/>
      <c r="J30" s="491"/>
      <c r="K30" s="491"/>
      <c r="L30" s="516">
        <v>8611</v>
      </c>
      <c r="M30" s="491"/>
      <c r="N30" s="491"/>
      <c r="O30" s="491"/>
      <c r="P30" s="491">
        <v>502</v>
      </c>
      <c r="Q30" s="491"/>
      <c r="R30" s="491"/>
      <c r="S30" s="491"/>
      <c r="T30" s="516">
        <v>2198</v>
      </c>
      <c r="U30" s="491"/>
      <c r="V30" s="491"/>
      <c r="W30" s="491"/>
      <c r="X30" s="491">
        <v>433</v>
      </c>
      <c r="Y30" s="491"/>
      <c r="Z30" s="491"/>
      <c r="AA30" s="491"/>
      <c r="AB30" s="516">
        <v>16194</v>
      </c>
      <c r="AC30" s="491"/>
      <c r="AD30" s="491"/>
      <c r="AE30" s="491"/>
      <c r="AF30" s="491">
        <v>492</v>
      </c>
      <c r="AG30" s="491"/>
      <c r="AH30" s="491"/>
      <c r="AI30" s="491"/>
      <c r="AJ30" s="516">
        <v>14927</v>
      </c>
      <c r="AK30" s="491"/>
      <c r="AL30" s="491"/>
      <c r="AM30" s="491"/>
      <c r="AN30" s="491">
        <v>410</v>
      </c>
      <c r="AO30" s="491"/>
      <c r="AP30" s="491"/>
      <c r="AQ30" s="491"/>
      <c r="AR30" s="516">
        <v>12326</v>
      </c>
      <c r="AS30" s="491"/>
      <c r="AT30" s="491"/>
      <c r="AU30" s="491"/>
      <c r="AV30" s="491">
        <v>461</v>
      </c>
      <c r="AW30" s="491"/>
      <c r="AX30" s="491"/>
      <c r="AY30" s="491"/>
      <c r="AZ30" s="516">
        <v>10448</v>
      </c>
      <c r="BA30" s="491"/>
      <c r="BB30" s="491"/>
      <c r="BC30" s="491"/>
    </row>
    <row r="31" spans="1:55" ht="15.75" customHeight="1">
      <c r="A31" s="508">
        <v>19</v>
      </c>
      <c r="B31" s="508"/>
      <c r="C31" s="508"/>
      <c r="D31" s="508"/>
      <c r="E31" s="508"/>
      <c r="F31" s="508"/>
      <c r="G31" s="509"/>
      <c r="H31" s="616">
        <v>457</v>
      </c>
      <c r="I31" s="611"/>
      <c r="J31" s="611"/>
      <c r="K31" s="611"/>
      <c r="L31" s="611">
        <v>7210</v>
      </c>
      <c r="M31" s="611"/>
      <c r="N31" s="611"/>
      <c r="O31" s="611"/>
      <c r="P31" s="611">
        <v>515</v>
      </c>
      <c r="Q31" s="611"/>
      <c r="R31" s="611"/>
      <c r="S31" s="611"/>
      <c r="T31" s="611">
        <v>2273</v>
      </c>
      <c r="U31" s="611"/>
      <c r="V31" s="611"/>
      <c r="W31" s="611"/>
      <c r="X31" s="611">
        <v>453</v>
      </c>
      <c r="Y31" s="611"/>
      <c r="Z31" s="611"/>
      <c r="AA31" s="611"/>
      <c r="AB31" s="611">
        <v>16063</v>
      </c>
      <c r="AC31" s="611"/>
      <c r="AD31" s="611"/>
      <c r="AE31" s="611"/>
      <c r="AF31" s="611">
        <v>513</v>
      </c>
      <c r="AG31" s="611"/>
      <c r="AH31" s="611"/>
      <c r="AI31" s="611"/>
      <c r="AJ31" s="611">
        <v>14518</v>
      </c>
      <c r="AK31" s="611"/>
      <c r="AL31" s="611"/>
      <c r="AM31" s="611"/>
      <c r="AN31" s="611">
        <v>414</v>
      </c>
      <c r="AO31" s="611"/>
      <c r="AP31" s="611"/>
      <c r="AQ31" s="611"/>
      <c r="AR31" s="611">
        <v>12433</v>
      </c>
      <c r="AS31" s="611"/>
      <c r="AT31" s="611"/>
      <c r="AU31" s="611"/>
      <c r="AV31" s="611">
        <v>479</v>
      </c>
      <c r="AW31" s="611"/>
      <c r="AX31" s="611"/>
      <c r="AY31" s="611"/>
      <c r="AZ31" s="611">
        <v>10613</v>
      </c>
      <c r="BA31" s="611"/>
      <c r="BB31" s="611"/>
      <c r="BC31" s="611"/>
    </row>
    <row r="32" spans="1:55" ht="15.75" customHeight="1">
      <c r="A32" s="593">
        <v>20</v>
      </c>
      <c r="B32" s="593"/>
      <c r="C32" s="593"/>
      <c r="D32" s="593"/>
      <c r="E32" s="593"/>
      <c r="F32" s="593"/>
      <c r="G32" s="572"/>
      <c r="H32" s="620">
        <f>SUM(H34:K47)</f>
        <v>467</v>
      </c>
      <c r="I32" s="619"/>
      <c r="J32" s="619"/>
      <c r="K32" s="619"/>
      <c r="L32" s="619">
        <f>SUM(L34:O47)</f>
        <v>7952</v>
      </c>
      <c r="M32" s="619"/>
      <c r="N32" s="619"/>
      <c r="O32" s="619"/>
      <c r="P32" s="619">
        <f>SUM(P34:S47)</f>
        <v>482</v>
      </c>
      <c r="Q32" s="619"/>
      <c r="R32" s="619"/>
      <c r="S32" s="619"/>
      <c r="T32" s="619">
        <f>SUM(T34:W47)</f>
        <v>2796</v>
      </c>
      <c r="U32" s="619"/>
      <c r="V32" s="619"/>
      <c r="W32" s="619"/>
      <c r="X32" s="619">
        <f>SUM(X34:AA47)</f>
        <v>389</v>
      </c>
      <c r="Y32" s="619"/>
      <c r="Z32" s="619"/>
      <c r="AA32" s="619"/>
      <c r="AB32" s="619">
        <f>SUM(AB34:AE47)</f>
        <v>13145</v>
      </c>
      <c r="AC32" s="619"/>
      <c r="AD32" s="619"/>
      <c r="AE32" s="619"/>
      <c r="AF32" s="619">
        <f>SUM(AF34:AI47)</f>
        <v>426</v>
      </c>
      <c r="AG32" s="619"/>
      <c r="AH32" s="619"/>
      <c r="AI32" s="619"/>
      <c r="AJ32" s="619">
        <f>SUM(AJ34:AM47)</f>
        <v>11882</v>
      </c>
      <c r="AK32" s="619"/>
      <c r="AL32" s="619"/>
      <c r="AM32" s="619"/>
      <c r="AN32" s="619">
        <f>SUM(AN34:AQ47)</f>
        <v>335</v>
      </c>
      <c r="AO32" s="619"/>
      <c r="AP32" s="619"/>
      <c r="AQ32" s="619"/>
      <c r="AR32" s="619">
        <f>SUM(AR34:AU47)</f>
        <v>10556</v>
      </c>
      <c r="AS32" s="619"/>
      <c r="AT32" s="619"/>
      <c r="AU32" s="619"/>
      <c r="AV32" s="619">
        <f>SUM(AV34:AY47)</f>
        <v>375</v>
      </c>
      <c r="AW32" s="619"/>
      <c r="AX32" s="619"/>
      <c r="AY32" s="619"/>
      <c r="AZ32" s="619">
        <f>SUM(AZ34:BC47)</f>
        <v>8901</v>
      </c>
      <c r="BA32" s="619"/>
      <c r="BB32" s="619"/>
      <c r="BC32" s="619"/>
    </row>
    <row r="33" spans="1:55" ht="15.75" customHeight="1">
      <c r="A33" s="593"/>
      <c r="B33" s="593"/>
      <c r="C33" s="593"/>
      <c r="D33" s="593"/>
      <c r="E33" s="593"/>
      <c r="F33" s="593"/>
      <c r="G33" s="572"/>
      <c r="H33" s="512"/>
      <c r="I33" s="505"/>
      <c r="J33" s="505"/>
      <c r="K33" s="505"/>
      <c r="L33" s="505"/>
      <c r="M33" s="505"/>
      <c r="N33" s="505"/>
      <c r="O33" s="505"/>
      <c r="P33" s="505"/>
      <c r="Q33" s="505"/>
      <c r="R33" s="505"/>
      <c r="S33" s="505"/>
      <c r="T33" s="505"/>
      <c r="U33" s="505"/>
      <c r="V33" s="505"/>
      <c r="W33" s="505"/>
      <c r="X33" s="505"/>
      <c r="Y33" s="505"/>
      <c r="Z33" s="505"/>
      <c r="AA33" s="505"/>
      <c r="AB33" s="505"/>
      <c r="AC33" s="505"/>
      <c r="AD33" s="505"/>
      <c r="AE33" s="505"/>
      <c r="AF33" s="505"/>
      <c r="AG33" s="505"/>
      <c r="AH33" s="505"/>
      <c r="AI33" s="505"/>
      <c r="AJ33" s="505"/>
      <c r="AK33" s="505"/>
      <c r="AL33" s="505"/>
      <c r="AM33" s="505"/>
      <c r="AN33" s="505"/>
      <c r="AO33" s="505"/>
      <c r="AP33" s="505"/>
      <c r="AQ33" s="505"/>
      <c r="AR33" s="505"/>
      <c r="AS33" s="505"/>
      <c r="AT33" s="505"/>
      <c r="AU33" s="505"/>
      <c r="AV33" s="505"/>
      <c r="AW33" s="505"/>
      <c r="AX33" s="505"/>
      <c r="AY33" s="505"/>
      <c r="AZ33" s="505"/>
      <c r="BA33" s="505"/>
      <c r="BB33" s="505"/>
      <c r="BC33" s="505"/>
    </row>
    <row r="34" spans="1:55" ht="15.75" customHeight="1">
      <c r="A34" s="508" t="s">
        <v>609</v>
      </c>
      <c r="B34" s="508"/>
      <c r="C34" s="508"/>
      <c r="D34" s="508"/>
      <c r="E34" s="508"/>
      <c r="F34" s="508"/>
      <c r="G34" s="509"/>
      <c r="H34" s="616">
        <v>38</v>
      </c>
      <c r="I34" s="611"/>
      <c r="J34" s="611"/>
      <c r="K34" s="611"/>
      <c r="L34" s="611">
        <v>609</v>
      </c>
      <c r="M34" s="611"/>
      <c r="N34" s="611"/>
      <c r="O34" s="611"/>
      <c r="P34" s="611">
        <v>41</v>
      </c>
      <c r="Q34" s="611"/>
      <c r="R34" s="611"/>
      <c r="S34" s="611"/>
      <c r="T34" s="611">
        <v>167</v>
      </c>
      <c r="U34" s="611"/>
      <c r="V34" s="611"/>
      <c r="W34" s="611"/>
      <c r="X34" s="491">
        <v>40</v>
      </c>
      <c r="Y34" s="491"/>
      <c r="Z34" s="491"/>
      <c r="AA34" s="491"/>
      <c r="AB34" s="611">
        <v>1808</v>
      </c>
      <c r="AC34" s="611"/>
      <c r="AD34" s="611"/>
      <c r="AE34" s="611"/>
      <c r="AF34" s="491">
        <v>44</v>
      </c>
      <c r="AG34" s="491"/>
      <c r="AH34" s="491"/>
      <c r="AI34" s="491"/>
      <c r="AJ34" s="611">
        <v>1700</v>
      </c>
      <c r="AK34" s="611"/>
      <c r="AL34" s="611"/>
      <c r="AM34" s="611"/>
      <c r="AN34" s="491">
        <v>34</v>
      </c>
      <c r="AO34" s="491"/>
      <c r="AP34" s="491"/>
      <c r="AQ34" s="491"/>
      <c r="AR34" s="611">
        <v>774</v>
      </c>
      <c r="AS34" s="611"/>
      <c r="AT34" s="611"/>
      <c r="AU34" s="611"/>
      <c r="AV34" s="491">
        <v>39</v>
      </c>
      <c r="AW34" s="491"/>
      <c r="AX34" s="491"/>
      <c r="AY34" s="491"/>
      <c r="AZ34" s="611">
        <v>614</v>
      </c>
      <c r="BA34" s="611"/>
      <c r="BB34" s="611"/>
      <c r="BC34" s="611"/>
    </row>
    <row r="35" spans="1:55" ht="15.75" customHeight="1">
      <c r="A35" s="508" t="s">
        <v>608</v>
      </c>
      <c r="B35" s="508"/>
      <c r="C35" s="508"/>
      <c r="D35" s="508"/>
      <c r="E35" s="508"/>
      <c r="F35" s="508"/>
      <c r="G35" s="509"/>
      <c r="H35" s="616">
        <v>30</v>
      </c>
      <c r="I35" s="611"/>
      <c r="J35" s="611"/>
      <c r="K35" s="611"/>
      <c r="L35" s="611">
        <v>482</v>
      </c>
      <c r="M35" s="611"/>
      <c r="N35" s="611"/>
      <c r="O35" s="611"/>
      <c r="P35" s="611">
        <v>40</v>
      </c>
      <c r="Q35" s="611"/>
      <c r="R35" s="611"/>
      <c r="S35" s="611"/>
      <c r="T35" s="611">
        <v>179</v>
      </c>
      <c r="U35" s="611"/>
      <c r="V35" s="611"/>
      <c r="W35" s="611"/>
      <c r="X35" s="491">
        <v>36</v>
      </c>
      <c r="Y35" s="491"/>
      <c r="Z35" s="491"/>
      <c r="AA35" s="491"/>
      <c r="AB35" s="611">
        <v>1539</v>
      </c>
      <c r="AC35" s="611"/>
      <c r="AD35" s="611"/>
      <c r="AE35" s="611"/>
      <c r="AF35" s="491">
        <v>35</v>
      </c>
      <c r="AG35" s="491"/>
      <c r="AH35" s="491"/>
      <c r="AI35" s="491"/>
      <c r="AJ35" s="611">
        <v>1418</v>
      </c>
      <c r="AK35" s="611"/>
      <c r="AL35" s="611"/>
      <c r="AM35" s="611"/>
      <c r="AN35" s="491">
        <v>29</v>
      </c>
      <c r="AO35" s="491"/>
      <c r="AP35" s="491"/>
      <c r="AQ35" s="491"/>
      <c r="AR35" s="611">
        <v>901</v>
      </c>
      <c r="AS35" s="611"/>
      <c r="AT35" s="611"/>
      <c r="AU35" s="611"/>
      <c r="AV35" s="491">
        <v>35</v>
      </c>
      <c r="AW35" s="491"/>
      <c r="AX35" s="491"/>
      <c r="AY35" s="491"/>
      <c r="AZ35" s="611">
        <v>722</v>
      </c>
      <c r="BA35" s="611"/>
      <c r="BB35" s="611"/>
      <c r="BC35" s="611"/>
    </row>
    <row r="36" spans="1:55" ht="15.75" customHeight="1">
      <c r="A36" s="508" t="s">
        <v>607</v>
      </c>
      <c r="B36" s="508"/>
      <c r="C36" s="508"/>
      <c r="D36" s="508"/>
      <c r="E36" s="508"/>
      <c r="F36" s="508"/>
      <c r="G36" s="509"/>
      <c r="H36" s="616">
        <v>38</v>
      </c>
      <c r="I36" s="611"/>
      <c r="J36" s="611"/>
      <c r="K36" s="611"/>
      <c r="L36" s="611">
        <v>609</v>
      </c>
      <c r="M36" s="611"/>
      <c r="N36" s="611"/>
      <c r="O36" s="611"/>
      <c r="P36" s="611">
        <v>41</v>
      </c>
      <c r="Q36" s="611"/>
      <c r="R36" s="611"/>
      <c r="S36" s="611"/>
      <c r="T36" s="611">
        <v>174</v>
      </c>
      <c r="U36" s="611"/>
      <c r="V36" s="611"/>
      <c r="W36" s="611"/>
      <c r="X36" s="491">
        <v>37</v>
      </c>
      <c r="Y36" s="491"/>
      <c r="Z36" s="491"/>
      <c r="AA36" s="491"/>
      <c r="AB36" s="611">
        <v>1278</v>
      </c>
      <c r="AC36" s="611"/>
      <c r="AD36" s="611"/>
      <c r="AE36" s="611"/>
      <c r="AF36" s="491">
        <v>37</v>
      </c>
      <c r="AG36" s="491"/>
      <c r="AH36" s="491"/>
      <c r="AI36" s="491"/>
      <c r="AJ36" s="611">
        <v>1116</v>
      </c>
      <c r="AK36" s="611"/>
      <c r="AL36" s="611"/>
      <c r="AM36" s="611"/>
      <c r="AN36" s="491">
        <v>39</v>
      </c>
      <c r="AO36" s="491"/>
      <c r="AP36" s="491"/>
      <c r="AQ36" s="491"/>
      <c r="AR36" s="611">
        <v>1097</v>
      </c>
      <c r="AS36" s="611"/>
      <c r="AT36" s="611"/>
      <c r="AU36" s="611"/>
      <c r="AV36" s="491">
        <v>40</v>
      </c>
      <c r="AW36" s="491"/>
      <c r="AX36" s="491"/>
      <c r="AY36" s="491"/>
      <c r="AZ36" s="611">
        <v>795</v>
      </c>
      <c r="BA36" s="611"/>
      <c r="BB36" s="611"/>
      <c r="BC36" s="611"/>
    </row>
    <row r="37" spans="1:55" ht="15.75" customHeight="1">
      <c r="A37" s="508" t="s">
        <v>606</v>
      </c>
      <c r="B37" s="508"/>
      <c r="C37" s="508"/>
      <c r="D37" s="508"/>
      <c r="E37" s="508"/>
      <c r="F37" s="508"/>
      <c r="G37" s="509"/>
      <c r="H37" s="616">
        <v>38</v>
      </c>
      <c r="I37" s="611"/>
      <c r="J37" s="611"/>
      <c r="K37" s="611"/>
      <c r="L37" s="611">
        <v>473</v>
      </c>
      <c r="M37" s="611"/>
      <c r="N37" s="611"/>
      <c r="O37" s="611"/>
      <c r="P37" s="611">
        <v>42</v>
      </c>
      <c r="Q37" s="611"/>
      <c r="R37" s="611"/>
      <c r="S37" s="611"/>
      <c r="T37" s="611">
        <v>182</v>
      </c>
      <c r="U37" s="611"/>
      <c r="V37" s="611"/>
      <c r="W37" s="611"/>
      <c r="X37" s="491">
        <v>34</v>
      </c>
      <c r="Y37" s="491"/>
      <c r="Z37" s="491"/>
      <c r="AA37" s="491"/>
      <c r="AB37" s="611">
        <v>1011</v>
      </c>
      <c r="AC37" s="611"/>
      <c r="AD37" s="611"/>
      <c r="AE37" s="611"/>
      <c r="AF37" s="491">
        <v>40</v>
      </c>
      <c r="AG37" s="491"/>
      <c r="AH37" s="491"/>
      <c r="AI37" s="491"/>
      <c r="AJ37" s="611">
        <v>859</v>
      </c>
      <c r="AK37" s="611"/>
      <c r="AL37" s="611"/>
      <c r="AM37" s="611"/>
      <c r="AN37" s="491">
        <v>31</v>
      </c>
      <c r="AO37" s="491"/>
      <c r="AP37" s="491"/>
      <c r="AQ37" s="491"/>
      <c r="AR37" s="611">
        <v>893</v>
      </c>
      <c r="AS37" s="611"/>
      <c r="AT37" s="611"/>
      <c r="AU37" s="611"/>
      <c r="AV37" s="491">
        <v>40</v>
      </c>
      <c r="AW37" s="491"/>
      <c r="AX37" s="491"/>
      <c r="AY37" s="491"/>
      <c r="AZ37" s="611">
        <v>839</v>
      </c>
      <c r="BA37" s="611"/>
      <c r="BB37" s="611"/>
      <c r="BC37" s="611"/>
    </row>
    <row r="38" spans="1:55" ht="15.75" customHeight="1">
      <c r="A38" s="508" t="s">
        <v>605</v>
      </c>
      <c r="B38" s="508"/>
      <c r="C38" s="508"/>
      <c r="D38" s="508"/>
      <c r="E38" s="508"/>
      <c r="F38" s="508"/>
      <c r="G38" s="509"/>
      <c r="H38" s="616">
        <v>35</v>
      </c>
      <c r="I38" s="611"/>
      <c r="J38" s="611"/>
      <c r="K38" s="611"/>
      <c r="L38" s="611">
        <v>562</v>
      </c>
      <c r="M38" s="611"/>
      <c r="N38" s="611"/>
      <c r="O38" s="611"/>
      <c r="P38" s="611">
        <v>37</v>
      </c>
      <c r="Q38" s="611"/>
      <c r="R38" s="611"/>
      <c r="S38" s="611"/>
      <c r="T38" s="611">
        <v>152</v>
      </c>
      <c r="U38" s="611"/>
      <c r="V38" s="611"/>
      <c r="W38" s="611"/>
      <c r="X38" s="491">
        <v>32</v>
      </c>
      <c r="Y38" s="491"/>
      <c r="Z38" s="491"/>
      <c r="AA38" s="491"/>
      <c r="AB38" s="611">
        <v>780</v>
      </c>
      <c r="AC38" s="611"/>
      <c r="AD38" s="611"/>
      <c r="AE38" s="611"/>
      <c r="AF38" s="491">
        <v>37</v>
      </c>
      <c r="AG38" s="491"/>
      <c r="AH38" s="491"/>
      <c r="AI38" s="491"/>
      <c r="AJ38" s="611">
        <v>677</v>
      </c>
      <c r="AK38" s="611"/>
      <c r="AL38" s="611"/>
      <c r="AM38" s="611"/>
      <c r="AN38" s="491">
        <v>29</v>
      </c>
      <c r="AO38" s="491"/>
      <c r="AP38" s="491"/>
      <c r="AQ38" s="491"/>
      <c r="AR38" s="611">
        <v>733</v>
      </c>
      <c r="AS38" s="611"/>
      <c r="AT38" s="611"/>
      <c r="AU38" s="611"/>
      <c r="AV38" s="491">
        <v>30</v>
      </c>
      <c r="AW38" s="491"/>
      <c r="AX38" s="491"/>
      <c r="AY38" s="491"/>
      <c r="AZ38" s="611">
        <v>536</v>
      </c>
      <c r="BA38" s="611"/>
      <c r="BB38" s="611"/>
      <c r="BC38" s="611"/>
    </row>
    <row r="39" spans="1:55" ht="15.75" customHeight="1">
      <c r="A39" s="508"/>
      <c r="B39" s="508"/>
      <c r="C39" s="508"/>
      <c r="D39" s="508"/>
      <c r="E39" s="508"/>
      <c r="F39" s="508"/>
      <c r="G39" s="509"/>
      <c r="H39" s="616"/>
      <c r="I39" s="611"/>
      <c r="J39" s="611"/>
      <c r="K39" s="611"/>
      <c r="L39" s="611"/>
      <c r="M39" s="611"/>
      <c r="N39" s="611"/>
      <c r="O39" s="611"/>
      <c r="P39" s="611"/>
      <c r="Q39" s="611"/>
      <c r="R39" s="611"/>
      <c r="S39" s="611"/>
      <c r="T39" s="611"/>
      <c r="U39" s="611"/>
      <c r="V39" s="611"/>
      <c r="W39" s="611"/>
      <c r="X39" s="491"/>
      <c r="Y39" s="491"/>
      <c r="Z39" s="491"/>
      <c r="AA39" s="491"/>
      <c r="AB39" s="611"/>
      <c r="AC39" s="611"/>
      <c r="AD39" s="611"/>
      <c r="AE39" s="611"/>
      <c r="AF39" s="491"/>
      <c r="AG39" s="491"/>
      <c r="AH39" s="491"/>
      <c r="AI39" s="491"/>
      <c r="AJ39" s="611"/>
      <c r="AK39" s="611"/>
      <c r="AL39" s="611"/>
      <c r="AM39" s="611"/>
      <c r="AN39" s="491"/>
      <c r="AO39" s="491"/>
      <c r="AP39" s="491"/>
      <c r="AQ39" s="491"/>
      <c r="AR39" s="611"/>
      <c r="AS39" s="611"/>
      <c r="AT39" s="611"/>
      <c r="AU39" s="611"/>
      <c r="AV39" s="491"/>
      <c r="AW39" s="491"/>
      <c r="AX39" s="491"/>
      <c r="AY39" s="491"/>
      <c r="AZ39" s="611"/>
      <c r="BA39" s="611"/>
      <c r="BB39" s="611"/>
      <c r="BC39" s="611"/>
    </row>
    <row r="40" spans="1:55" ht="15.75" customHeight="1">
      <c r="A40" s="508" t="s">
        <v>604</v>
      </c>
      <c r="B40" s="508"/>
      <c r="C40" s="508"/>
      <c r="D40" s="508"/>
      <c r="E40" s="508"/>
      <c r="F40" s="508"/>
      <c r="G40" s="509"/>
      <c r="H40" s="616">
        <v>40</v>
      </c>
      <c r="I40" s="611"/>
      <c r="J40" s="611"/>
      <c r="K40" s="611"/>
      <c r="L40" s="611">
        <v>925</v>
      </c>
      <c r="M40" s="611"/>
      <c r="N40" s="611"/>
      <c r="O40" s="611"/>
      <c r="P40" s="611">
        <v>40</v>
      </c>
      <c r="Q40" s="611"/>
      <c r="R40" s="611"/>
      <c r="S40" s="611"/>
      <c r="T40" s="611">
        <v>483</v>
      </c>
      <c r="U40" s="611"/>
      <c r="V40" s="611"/>
      <c r="W40" s="611"/>
      <c r="X40" s="491">
        <v>34</v>
      </c>
      <c r="Y40" s="491"/>
      <c r="Z40" s="491"/>
      <c r="AA40" s="491"/>
      <c r="AB40" s="611">
        <v>967</v>
      </c>
      <c r="AC40" s="611"/>
      <c r="AD40" s="611"/>
      <c r="AE40" s="611"/>
      <c r="AF40" s="491">
        <v>43</v>
      </c>
      <c r="AG40" s="491"/>
      <c r="AH40" s="491"/>
      <c r="AI40" s="491"/>
      <c r="AJ40" s="611">
        <v>876</v>
      </c>
      <c r="AK40" s="611"/>
      <c r="AL40" s="611"/>
      <c r="AM40" s="611"/>
      <c r="AN40" s="491">
        <v>37</v>
      </c>
      <c r="AO40" s="491"/>
      <c r="AP40" s="491"/>
      <c r="AQ40" s="491"/>
      <c r="AR40" s="611">
        <v>2236</v>
      </c>
      <c r="AS40" s="611"/>
      <c r="AT40" s="611"/>
      <c r="AU40" s="611"/>
      <c r="AV40" s="491">
        <v>42</v>
      </c>
      <c r="AW40" s="491"/>
      <c r="AX40" s="491"/>
      <c r="AY40" s="491"/>
      <c r="AZ40" s="611">
        <v>2165</v>
      </c>
      <c r="BA40" s="611"/>
      <c r="BB40" s="611"/>
      <c r="BC40" s="611"/>
    </row>
    <row r="41" spans="1:55" ht="15.75" customHeight="1">
      <c r="A41" s="508" t="s">
        <v>603</v>
      </c>
      <c r="B41" s="508"/>
      <c r="C41" s="508"/>
      <c r="D41" s="508"/>
      <c r="E41" s="508"/>
      <c r="F41" s="508"/>
      <c r="G41" s="509"/>
      <c r="H41" s="616">
        <v>45</v>
      </c>
      <c r="I41" s="611"/>
      <c r="J41" s="611"/>
      <c r="K41" s="611"/>
      <c r="L41" s="611">
        <v>688</v>
      </c>
      <c r="M41" s="611"/>
      <c r="N41" s="611"/>
      <c r="O41" s="611"/>
      <c r="P41" s="611">
        <v>42</v>
      </c>
      <c r="Q41" s="611"/>
      <c r="R41" s="611"/>
      <c r="S41" s="611"/>
      <c r="T41" s="611">
        <v>197</v>
      </c>
      <c r="U41" s="611"/>
      <c r="V41" s="611"/>
      <c r="W41" s="611"/>
      <c r="X41" s="491">
        <v>41</v>
      </c>
      <c r="Y41" s="491"/>
      <c r="Z41" s="491"/>
      <c r="AA41" s="491"/>
      <c r="AB41" s="611">
        <v>1270</v>
      </c>
      <c r="AC41" s="611"/>
      <c r="AD41" s="611"/>
      <c r="AE41" s="611"/>
      <c r="AF41" s="491">
        <v>43</v>
      </c>
      <c r="AG41" s="491"/>
      <c r="AH41" s="491"/>
      <c r="AI41" s="491"/>
      <c r="AJ41" s="611">
        <v>1145</v>
      </c>
      <c r="AK41" s="611"/>
      <c r="AL41" s="611"/>
      <c r="AM41" s="611"/>
      <c r="AN41" s="491">
        <v>32</v>
      </c>
      <c r="AO41" s="491"/>
      <c r="AP41" s="491"/>
      <c r="AQ41" s="491"/>
      <c r="AR41" s="611">
        <v>909</v>
      </c>
      <c r="AS41" s="611"/>
      <c r="AT41" s="611"/>
      <c r="AU41" s="611"/>
      <c r="AV41" s="491">
        <v>34</v>
      </c>
      <c r="AW41" s="491"/>
      <c r="AX41" s="491"/>
      <c r="AY41" s="491"/>
      <c r="AZ41" s="611">
        <v>584</v>
      </c>
      <c r="BA41" s="611"/>
      <c r="BB41" s="611"/>
      <c r="BC41" s="611"/>
    </row>
    <row r="42" spans="1:55" ht="15.75" customHeight="1">
      <c r="A42" s="508" t="s">
        <v>602</v>
      </c>
      <c r="B42" s="508"/>
      <c r="C42" s="508"/>
      <c r="D42" s="508"/>
      <c r="E42" s="508"/>
      <c r="F42" s="508"/>
      <c r="G42" s="509"/>
      <c r="H42" s="616">
        <v>42</v>
      </c>
      <c r="I42" s="611"/>
      <c r="J42" s="611"/>
      <c r="K42" s="611"/>
      <c r="L42" s="611">
        <v>744</v>
      </c>
      <c r="M42" s="611"/>
      <c r="N42" s="611"/>
      <c r="O42" s="611"/>
      <c r="P42" s="611">
        <v>43</v>
      </c>
      <c r="Q42" s="611"/>
      <c r="R42" s="611"/>
      <c r="S42" s="611"/>
      <c r="T42" s="611">
        <v>208</v>
      </c>
      <c r="U42" s="611"/>
      <c r="V42" s="611"/>
      <c r="W42" s="611"/>
      <c r="X42" s="491">
        <v>45</v>
      </c>
      <c r="Y42" s="491"/>
      <c r="Z42" s="491"/>
      <c r="AA42" s="491"/>
      <c r="AB42" s="611">
        <v>1642</v>
      </c>
      <c r="AC42" s="611"/>
      <c r="AD42" s="611"/>
      <c r="AE42" s="611"/>
      <c r="AF42" s="491">
        <v>48</v>
      </c>
      <c r="AG42" s="491"/>
      <c r="AH42" s="491"/>
      <c r="AI42" s="491"/>
      <c r="AJ42" s="611">
        <v>1518</v>
      </c>
      <c r="AK42" s="611"/>
      <c r="AL42" s="611"/>
      <c r="AM42" s="611"/>
      <c r="AN42" s="491">
        <v>44</v>
      </c>
      <c r="AO42" s="491"/>
      <c r="AP42" s="491"/>
      <c r="AQ42" s="491"/>
      <c r="AR42" s="611">
        <v>1715</v>
      </c>
      <c r="AS42" s="611"/>
      <c r="AT42" s="611"/>
      <c r="AU42" s="611"/>
      <c r="AV42" s="491">
        <v>46</v>
      </c>
      <c r="AW42" s="491"/>
      <c r="AX42" s="491"/>
      <c r="AY42" s="491"/>
      <c r="AZ42" s="611">
        <v>1489</v>
      </c>
      <c r="BA42" s="611"/>
      <c r="BB42" s="611"/>
      <c r="BC42" s="611"/>
    </row>
    <row r="43" spans="1:55" ht="15.75" customHeight="1">
      <c r="A43" s="508" t="s">
        <v>601</v>
      </c>
      <c r="B43" s="508"/>
      <c r="C43" s="508"/>
      <c r="D43" s="508"/>
      <c r="E43" s="508"/>
      <c r="F43" s="508"/>
      <c r="G43" s="509"/>
      <c r="H43" s="616">
        <v>40</v>
      </c>
      <c r="I43" s="611"/>
      <c r="J43" s="611"/>
      <c r="K43" s="611"/>
      <c r="L43" s="611">
        <v>620</v>
      </c>
      <c r="M43" s="611"/>
      <c r="N43" s="611"/>
      <c r="O43" s="611"/>
      <c r="P43" s="611">
        <v>38</v>
      </c>
      <c r="Q43" s="611"/>
      <c r="R43" s="611"/>
      <c r="S43" s="611"/>
      <c r="T43" s="611">
        <v>192</v>
      </c>
      <c r="U43" s="611"/>
      <c r="V43" s="611"/>
      <c r="W43" s="611"/>
      <c r="X43" s="491">
        <v>33</v>
      </c>
      <c r="Y43" s="491"/>
      <c r="Z43" s="491"/>
      <c r="AA43" s="491"/>
      <c r="AB43" s="611">
        <v>994</v>
      </c>
      <c r="AC43" s="611"/>
      <c r="AD43" s="611"/>
      <c r="AE43" s="611"/>
      <c r="AF43" s="491">
        <v>37</v>
      </c>
      <c r="AG43" s="491"/>
      <c r="AH43" s="491"/>
      <c r="AI43" s="491"/>
      <c r="AJ43" s="611">
        <v>953</v>
      </c>
      <c r="AK43" s="611"/>
      <c r="AL43" s="611"/>
      <c r="AM43" s="611"/>
      <c r="AN43" s="491">
        <v>33</v>
      </c>
      <c r="AO43" s="491"/>
      <c r="AP43" s="491"/>
      <c r="AQ43" s="491"/>
      <c r="AR43" s="611">
        <v>776</v>
      </c>
      <c r="AS43" s="611"/>
      <c r="AT43" s="611"/>
      <c r="AU43" s="611"/>
      <c r="AV43" s="491">
        <v>34</v>
      </c>
      <c r="AW43" s="491"/>
      <c r="AX43" s="491"/>
      <c r="AY43" s="491"/>
      <c r="AZ43" s="611">
        <v>613</v>
      </c>
      <c r="BA43" s="611"/>
      <c r="BB43" s="611"/>
      <c r="BC43" s="611"/>
    </row>
    <row r="44" spans="1:55" ht="15.75" customHeight="1">
      <c r="A44" s="508" t="s">
        <v>600</v>
      </c>
      <c r="B44" s="508"/>
      <c r="C44" s="508"/>
      <c r="D44" s="508"/>
      <c r="E44" s="508"/>
      <c r="F44" s="508"/>
      <c r="G44" s="509"/>
      <c r="H44" s="616">
        <v>34</v>
      </c>
      <c r="I44" s="611"/>
      <c r="J44" s="611"/>
      <c r="K44" s="611"/>
      <c r="L44" s="611">
        <v>416</v>
      </c>
      <c r="M44" s="611"/>
      <c r="N44" s="611"/>
      <c r="O44" s="611"/>
      <c r="P44" s="611">
        <v>36</v>
      </c>
      <c r="Q44" s="611"/>
      <c r="R44" s="611"/>
      <c r="S44" s="611"/>
      <c r="T44" s="611">
        <v>161</v>
      </c>
      <c r="U44" s="611"/>
      <c r="V44" s="611"/>
      <c r="W44" s="611"/>
      <c r="X44" s="491">
        <v>36</v>
      </c>
      <c r="Y44" s="491"/>
      <c r="Z44" s="491"/>
      <c r="AA44" s="491"/>
      <c r="AB44" s="611">
        <v>1076</v>
      </c>
      <c r="AC44" s="611"/>
      <c r="AD44" s="611"/>
      <c r="AE44" s="611"/>
      <c r="AF44" s="491">
        <v>40</v>
      </c>
      <c r="AG44" s="491"/>
      <c r="AH44" s="491"/>
      <c r="AI44" s="491"/>
      <c r="AJ44" s="611">
        <v>850</v>
      </c>
      <c r="AK44" s="611"/>
      <c r="AL44" s="611"/>
      <c r="AM44" s="611"/>
      <c r="AN44" s="491">
        <v>27</v>
      </c>
      <c r="AO44" s="491"/>
      <c r="AP44" s="491"/>
      <c r="AQ44" s="491"/>
      <c r="AR44" s="611">
        <v>522</v>
      </c>
      <c r="AS44" s="611"/>
      <c r="AT44" s="611"/>
      <c r="AU44" s="611"/>
      <c r="AV44" s="491">
        <v>35</v>
      </c>
      <c r="AW44" s="491"/>
      <c r="AX44" s="491"/>
      <c r="AY44" s="491"/>
      <c r="AZ44" s="611">
        <v>544</v>
      </c>
      <c r="BA44" s="611"/>
      <c r="BB44" s="611"/>
      <c r="BC44" s="611"/>
    </row>
    <row r="45" spans="1:55" ht="15.75" customHeight="1">
      <c r="A45" s="508"/>
      <c r="B45" s="508"/>
      <c r="C45" s="508"/>
      <c r="D45" s="508"/>
      <c r="E45" s="508"/>
      <c r="F45" s="508"/>
      <c r="G45" s="509"/>
      <c r="H45" s="616"/>
      <c r="I45" s="611"/>
      <c r="J45" s="611"/>
      <c r="K45" s="611"/>
      <c r="L45" s="611"/>
      <c r="M45" s="611"/>
      <c r="N45" s="611"/>
      <c r="O45" s="611"/>
      <c r="P45" s="611"/>
      <c r="Q45" s="611"/>
      <c r="R45" s="611"/>
      <c r="S45" s="611"/>
      <c r="T45" s="611"/>
      <c r="U45" s="611"/>
      <c r="V45" s="611"/>
      <c r="W45" s="611"/>
      <c r="X45" s="491"/>
      <c r="Y45" s="491"/>
      <c r="Z45" s="491"/>
      <c r="AA45" s="491"/>
      <c r="AB45" s="611"/>
      <c r="AC45" s="611"/>
      <c r="AD45" s="611"/>
      <c r="AE45" s="611"/>
      <c r="AF45" s="491"/>
      <c r="AG45" s="491"/>
      <c r="AH45" s="491"/>
      <c r="AI45" s="491"/>
      <c r="AJ45" s="611"/>
      <c r="AK45" s="611"/>
      <c r="AL45" s="611"/>
      <c r="AM45" s="611"/>
      <c r="AN45" s="491"/>
      <c r="AO45" s="491"/>
      <c r="AP45" s="491"/>
      <c r="AQ45" s="491"/>
      <c r="AR45" s="611"/>
      <c r="AS45" s="611"/>
      <c r="AT45" s="611"/>
      <c r="AU45" s="611"/>
      <c r="AV45" s="491"/>
      <c r="AW45" s="491"/>
      <c r="AX45" s="491"/>
      <c r="AY45" s="491"/>
      <c r="AZ45" s="611"/>
      <c r="BA45" s="611"/>
      <c r="BB45" s="611"/>
      <c r="BC45" s="611"/>
    </row>
    <row r="46" spans="1:55" ht="15.75" customHeight="1">
      <c r="A46" s="508" t="s">
        <v>114</v>
      </c>
      <c r="B46" s="508"/>
      <c r="C46" s="508"/>
      <c r="D46" s="508"/>
      <c r="E46" s="508"/>
      <c r="F46" s="508"/>
      <c r="G46" s="509"/>
      <c r="H46" s="616">
        <v>43</v>
      </c>
      <c r="I46" s="611"/>
      <c r="J46" s="611"/>
      <c r="K46" s="611"/>
      <c r="L46" s="611">
        <v>1006</v>
      </c>
      <c r="M46" s="611"/>
      <c r="N46" s="611"/>
      <c r="O46" s="611"/>
      <c r="P46" s="611">
        <v>43</v>
      </c>
      <c r="Q46" s="611"/>
      <c r="R46" s="611"/>
      <c r="S46" s="611"/>
      <c r="T46" s="611">
        <v>495</v>
      </c>
      <c r="U46" s="611"/>
      <c r="V46" s="611"/>
      <c r="W46" s="611"/>
      <c r="X46" s="491">
        <v>9</v>
      </c>
      <c r="Y46" s="491"/>
      <c r="Z46" s="491"/>
      <c r="AA46" s="491"/>
      <c r="AB46" s="611">
        <v>240</v>
      </c>
      <c r="AC46" s="611"/>
      <c r="AD46" s="611"/>
      <c r="AE46" s="611"/>
      <c r="AF46" s="491">
        <v>10</v>
      </c>
      <c r="AG46" s="491"/>
      <c r="AH46" s="491"/>
      <c r="AI46" s="491"/>
      <c r="AJ46" s="611">
        <v>250</v>
      </c>
      <c r="AK46" s="611"/>
      <c r="AL46" s="611"/>
      <c r="AM46" s="611"/>
      <c r="AN46" s="618" t="s">
        <v>599</v>
      </c>
      <c r="AO46" s="491"/>
      <c r="AP46" s="491"/>
      <c r="AQ46" s="491"/>
      <c r="AR46" s="610" t="s">
        <v>599</v>
      </c>
      <c r="AS46" s="611"/>
      <c r="AT46" s="611"/>
      <c r="AU46" s="611"/>
      <c r="AV46" s="618" t="s">
        <v>599</v>
      </c>
      <c r="AW46" s="491"/>
      <c r="AX46" s="491"/>
      <c r="AY46" s="491"/>
      <c r="AZ46" s="610" t="s">
        <v>599</v>
      </c>
      <c r="BA46" s="611"/>
      <c r="BB46" s="611"/>
      <c r="BC46" s="611"/>
    </row>
    <row r="47" spans="1:55" ht="15.75" customHeight="1">
      <c r="A47" s="501" t="s">
        <v>115</v>
      </c>
      <c r="B47" s="501"/>
      <c r="C47" s="501"/>
      <c r="D47" s="501"/>
      <c r="E47" s="501"/>
      <c r="F47" s="501"/>
      <c r="G47" s="502"/>
      <c r="H47" s="617">
        <v>44</v>
      </c>
      <c r="I47" s="612"/>
      <c r="J47" s="612"/>
      <c r="K47" s="612"/>
      <c r="L47" s="612">
        <v>818</v>
      </c>
      <c r="M47" s="612"/>
      <c r="N47" s="612"/>
      <c r="O47" s="612"/>
      <c r="P47" s="612">
        <v>39</v>
      </c>
      <c r="Q47" s="612"/>
      <c r="R47" s="612"/>
      <c r="S47" s="612"/>
      <c r="T47" s="612">
        <v>206</v>
      </c>
      <c r="U47" s="612"/>
      <c r="V47" s="612"/>
      <c r="W47" s="612"/>
      <c r="X47" s="614">
        <v>12</v>
      </c>
      <c r="Y47" s="614"/>
      <c r="Z47" s="614"/>
      <c r="AA47" s="614"/>
      <c r="AB47" s="612">
        <v>540</v>
      </c>
      <c r="AC47" s="612"/>
      <c r="AD47" s="612"/>
      <c r="AE47" s="612"/>
      <c r="AF47" s="614">
        <v>12</v>
      </c>
      <c r="AG47" s="614"/>
      <c r="AH47" s="614"/>
      <c r="AI47" s="614"/>
      <c r="AJ47" s="612">
        <v>520</v>
      </c>
      <c r="AK47" s="612"/>
      <c r="AL47" s="612"/>
      <c r="AM47" s="612"/>
      <c r="AN47" s="613" t="s">
        <v>599</v>
      </c>
      <c r="AO47" s="614"/>
      <c r="AP47" s="614"/>
      <c r="AQ47" s="614"/>
      <c r="AR47" s="615" t="s">
        <v>599</v>
      </c>
      <c r="AS47" s="612"/>
      <c r="AT47" s="612"/>
      <c r="AU47" s="612"/>
      <c r="AV47" s="613" t="s">
        <v>599</v>
      </c>
      <c r="AW47" s="614"/>
      <c r="AX47" s="614"/>
      <c r="AY47" s="614"/>
      <c r="AZ47" s="615" t="s">
        <v>599</v>
      </c>
      <c r="BA47" s="612"/>
      <c r="BB47" s="612"/>
      <c r="BC47" s="612"/>
    </row>
    <row r="48" spans="1:46" ht="12.75" customHeight="1">
      <c r="A48" s="99" t="s">
        <v>881</v>
      </c>
      <c r="B48" s="18"/>
      <c r="C48" s="18"/>
      <c r="D48" s="18"/>
      <c r="E48" s="18"/>
      <c r="I48" s="19"/>
      <c r="J48" s="19"/>
      <c r="K48" s="19"/>
      <c r="L48" s="8"/>
      <c r="M48" s="8"/>
      <c r="N48" s="8"/>
      <c r="O48" s="13"/>
      <c r="P48" s="13"/>
      <c r="Q48" s="13"/>
      <c r="R48" s="13"/>
      <c r="S48" s="13"/>
      <c r="T48" s="13"/>
      <c r="U48" s="13"/>
      <c r="V48" s="13"/>
      <c r="X48" s="13"/>
      <c r="Y48" s="13"/>
      <c r="Z48" s="13"/>
      <c r="AC48" s="105"/>
      <c r="AD48" s="13"/>
      <c r="AF48" s="11"/>
      <c r="AG48" s="11"/>
      <c r="AH48" s="11"/>
      <c r="AI48" s="11"/>
      <c r="AJ48" s="11"/>
      <c r="AK48" s="10"/>
      <c r="AL48" s="10"/>
      <c r="AM48" s="10"/>
      <c r="AN48" s="10"/>
      <c r="AO48" s="10"/>
      <c r="AP48" s="11"/>
      <c r="AQ48" s="11"/>
      <c r="AR48" s="11"/>
      <c r="AS48" s="11"/>
      <c r="AT48" s="11"/>
    </row>
    <row r="49" spans="1:51" ht="12.75" customHeight="1">
      <c r="A49" s="404" t="s">
        <v>882</v>
      </c>
      <c r="B49" s="403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</row>
    <row r="50" spans="1:59" ht="13.5" customHeight="1">
      <c r="A50" s="99" t="s">
        <v>598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60"/>
      <c r="AL50" s="60"/>
      <c r="AM50" s="60"/>
      <c r="AN50" s="60"/>
      <c r="AO50" s="60"/>
      <c r="AP50" s="8"/>
      <c r="AQ50" s="8"/>
      <c r="AR50" s="8"/>
      <c r="AS50" s="8"/>
      <c r="AT50" s="8"/>
      <c r="AU50" s="8"/>
      <c r="AV50" s="8"/>
      <c r="AW50" s="22"/>
      <c r="AX50" s="22"/>
      <c r="AY50" s="22"/>
      <c r="AZ50" s="22"/>
      <c r="BA50" s="22"/>
      <c r="BB50" s="22"/>
      <c r="BC50" s="8"/>
      <c r="BD50" s="8"/>
      <c r="BE50" s="8"/>
      <c r="BF50" s="8"/>
      <c r="BG50" s="8"/>
    </row>
    <row r="51" spans="3:8" ht="18" customHeight="1">
      <c r="C51" s="13"/>
      <c r="D51" s="13"/>
      <c r="E51" s="13"/>
      <c r="F51" s="13"/>
      <c r="G51" s="13"/>
      <c r="H51" s="13"/>
    </row>
    <row r="52" spans="3:8" ht="18" customHeight="1">
      <c r="C52" s="13"/>
      <c r="D52" s="13"/>
      <c r="E52" s="13"/>
      <c r="F52" s="13"/>
      <c r="G52" s="13"/>
      <c r="H52" s="13"/>
    </row>
    <row r="53" spans="3:8" ht="63" customHeight="1">
      <c r="C53" s="14"/>
      <c r="D53" s="14"/>
      <c r="E53" s="14"/>
      <c r="F53" s="14"/>
      <c r="G53" s="14"/>
      <c r="H53" s="14"/>
    </row>
    <row r="54" ht="18" customHeight="1"/>
    <row r="55" spans="3:8" ht="13.5" customHeight="1">
      <c r="C55" s="10"/>
      <c r="D55" s="10"/>
      <c r="E55" s="27"/>
      <c r="F55" s="27"/>
      <c r="G55" s="27"/>
      <c r="H55" s="15"/>
    </row>
    <row r="56" spans="3:8" ht="13.5" customHeight="1">
      <c r="C56" s="11"/>
      <c r="D56" s="11"/>
      <c r="E56" s="19"/>
      <c r="F56" s="19"/>
      <c r="G56" s="27"/>
      <c r="H56" s="13"/>
    </row>
    <row r="57" spans="3:8" ht="13.5" customHeight="1">
      <c r="C57" s="11"/>
      <c r="D57" s="11"/>
      <c r="F57" s="19"/>
      <c r="G57" s="27"/>
      <c r="H57" s="13"/>
    </row>
    <row r="58" spans="3:16" ht="13.5" customHeight="1">
      <c r="C58" s="10"/>
      <c r="D58" s="10"/>
      <c r="F58" s="19"/>
      <c r="G58" s="27"/>
      <c r="H58" s="13"/>
      <c r="I58" s="28"/>
      <c r="L58" s="10"/>
      <c r="M58" s="8"/>
      <c r="N58" s="29"/>
      <c r="O58" s="29"/>
      <c r="P58" s="30"/>
    </row>
    <row r="59" spans="3:16" ht="13.5" customHeight="1">
      <c r="C59" s="10"/>
      <c r="D59" s="10"/>
      <c r="E59" s="27"/>
      <c r="F59" s="27"/>
      <c r="G59" s="27"/>
      <c r="H59" s="15"/>
      <c r="I59" s="28"/>
      <c r="L59" s="10"/>
      <c r="M59" s="8"/>
      <c r="N59" s="29"/>
      <c r="O59" s="29"/>
      <c r="P59" s="30"/>
    </row>
    <row r="60" spans="3:16" ht="13.5" customHeight="1">
      <c r="C60" s="10"/>
      <c r="D60" s="10"/>
      <c r="E60" s="19"/>
      <c r="F60" s="19"/>
      <c r="G60" s="27"/>
      <c r="H60" s="13"/>
      <c r="I60" s="31"/>
      <c r="L60" s="10"/>
      <c r="M60" s="8"/>
      <c r="N60" s="29"/>
      <c r="O60" s="29"/>
      <c r="P60" s="30"/>
    </row>
    <row r="61" spans="3:16" ht="13.5" customHeight="1">
      <c r="C61" s="10"/>
      <c r="D61" s="10"/>
      <c r="F61" s="19"/>
      <c r="G61" s="27"/>
      <c r="H61" s="13"/>
      <c r="I61" s="28"/>
      <c r="L61" s="10"/>
      <c r="M61" s="8"/>
      <c r="N61" s="32"/>
      <c r="O61" s="32"/>
      <c r="P61" s="33"/>
    </row>
    <row r="62" spans="3:16" ht="13.5" customHeight="1">
      <c r="C62" s="10"/>
      <c r="D62" s="10"/>
      <c r="F62" s="19"/>
      <c r="G62" s="27"/>
      <c r="H62" s="13"/>
      <c r="I62" s="28"/>
      <c r="L62" s="13"/>
      <c r="M62" s="8"/>
      <c r="N62" s="32"/>
      <c r="O62" s="32"/>
      <c r="P62" s="33"/>
    </row>
    <row r="63" spans="3:16" ht="13.5" customHeight="1">
      <c r="C63" s="11"/>
      <c r="D63" s="11"/>
      <c r="F63" s="19"/>
      <c r="G63" s="27"/>
      <c r="H63" s="13"/>
      <c r="I63" s="28"/>
      <c r="L63" s="11"/>
      <c r="M63" s="8"/>
      <c r="N63" s="29"/>
      <c r="O63" s="29"/>
      <c r="P63" s="30"/>
    </row>
    <row r="64" spans="3:16" ht="13.5" customHeight="1">
      <c r="C64" s="10"/>
      <c r="D64" s="10"/>
      <c r="E64" s="27"/>
      <c r="F64" s="27"/>
      <c r="G64" s="27"/>
      <c r="H64" s="15"/>
      <c r="I64" s="28"/>
      <c r="L64" s="10"/>
      <c r="M64" s="8"/>
      <c r="N64" s="34"/>
      <c r="O64" s="34"/>
      <c r="P64" s="30"/>
    </row>
    <row r="65" spans="3:16" ht="13.5" customHeight="1">
      <c r="C65" s="15"/>
      <c r="D65" s="15"/>
      <c r="E65" s="19"/>
      <c r="F65" s="19"/>
      <c r="G65" s="27"/>
      <c r="H65" s="13"/>
      <c r="I65" s="31"/>
      <c r="L65" s="8"/>
      <c r="M65" s="35"/>
      <c r="N65" s="29"/>
      <c r="O65" s="29"/>
      <c r="P65" s="30"/>
    </row>
    <row r="66" spans="3:16" ht="13.5" customHeight="1">
      <c r="C66" s="9"/>
      <c r="D66" s="9"/>
      <c r="F66" s="19"/>
      <c r="G66" s="27"/>
      <c r="H66" s="13"/>
      <c r="I66" s="28"/>
      <c r="L66" s="9"/>
      <c r="M66" s="36"/>
      <c r="N66" s="29"/>
      <c r="O66" s="29"/>
      <c r="P66" s="30"/>
    </row>
    <row r="67" spans="3:13" ht="13.5" customHeight="1">
      <c r="C67" s="10"/>
      <c r="D67" s="10"/>
      <c r="F67" s="19"/>
      <c r="G67" s="27"/>
      <c r="H67" s="13"/>
      <c r="I67" s="28"/>
      <c r="L67" s="11"/>
      <c r="M67" s="8"/>
    </row>
    <row r="68" spans="3:13" ht="13.5" customHeight="1">
      <c r="C68" s="10"/>
      <c r="D68" s="10"/>
      <c r="F68" s="19"/>
      <c r="G68" s="27"/>
      <c r="H68" s="13"/>
      <c r="I68" s="28"/>
      <c r="L68" s="11"/>
      <c r="M68" s="8"/>
    </row>
    <row r="69" spans="3:13" ht="13.5" customHeight="1">
      <c r="C69" s="11"/>
      <c r="D69" s="11"/>
      <c r="E69" s="27"/>
      <c r="F69" s="27"/>
      <c r="G69" s="27"/>
      <c r="H69" s="15"/>
      <c r="I69" s="28"/>
      <c r="L69" s="11"/>
      <c r="M69" s="8"/>
    </row>
    <row r="70" spans="3:13" ht="13.5" customHeight="1">
      <c r="C70" s="10"/>
      <c r="D70" s="10"/>
      <c r="E70" s="19"/>
      <c r="F70" s="19"/>
      <c r="G70" s="27"/>
      <c r="H70" s="13"/>
      <c r="I70" s="31"/>
      <c r="L70" s="10"/>
      <c r="M70" s="8"/>
    </row>
    <row r="71" spans="3:13" ht="13.5" customHeight="1">
      <c r="C71" s="15"/>
      <c r="D71" s="15"/>
      <c r="F71" s="19"/>
      <c r="G71" s="27"/>
      <c r="H71" s="13"/>
      <c r="I71" s="28"/>
      <c r="L71" s="15"/>
      <c r="M71" s="8"/>
    </row>
    <row r="72" spans="3:13" ht="13.5" customHeight="1">
      <c r="C72" s="9"/>
      <c r="D72" s="9"/>
      <c r="F72" s="19"/>
      <c r="G72" s="27"/>
      <c r="H72" s="13"/>
      <c r="I72" s="28"/>
      <c r="L72" s="14"/>
      <c r="M72" s="36"/>
    </row>
    <row r="73" spans="3:13" ht="13.5" customHeight="1">
      <c r="C73" s="10"/>
      <c r="D73" s="10"/>
      <c r="E73" s="27"/>
      <c r="F73" s="27"/>
      <c r="G73" s="27"/>
      <c r="H73" s="15"/>
      <c r="I73" s="28"/>
      <c r="L73" s="10"/>
      <c r="M73" s="8"/>
    </row>
    <row r="74" spans="3:13" ht="13.5" customHeight="1">
      <c r="C74" s="10"/>
      <c r="D74" s="10"/>
      <c r="E74" s="19"/>
      <c r="F74" s="19"/>
      <c r="G74" s="27"/>
      <c r="H74" s="13"/>
      <c r="I74" s="31"/>
      <c r="L74" s="10"/>
      <c r="M74" s="8"/>
    </row>
    <row r="75" spans="3:13" ht="13.5" customHeight="1">
      <c r="C75" s="10"/>
      <c r="D75" s="10"/>
      <c r="F75" s="19"/>
      <c r="G75" s="27"/>
      <c r="H75" s="13"/>
      <c r="I75" s="28"/>
      <c r="L75" s="13"/>
      <c r="M75" s="8"/>
    </row>
    <row r="76" spans="3:13" ht="13.5" customHeight="1">
      <c r="C76" s="10"/>
      <c r="D76" s="10"/>
      <c r="E76" s="27"/>
      <c r="F76" s="27"/>
      <c r="G76" s="27"/>
      <c r="H76" s="15"/>
      <c r="I76" s="28"/>
      <c r="L76" s="11"/>
      <c r="M76" s="8"/>
    </row>
    <row r="77" spans="3:13" ht="13.5" customHeight="1">
      <c r="C77" s="11"/>
      <c r="D77" s="11"/>
      <c r="E77" s="19"/>
      <c r="F77" s="19"/>
      <c r="G77" s="27"/>
      <c r="H77" s="13"/>
      <c r="I77" s="31"/>
      <c r="L77" s="37"/>
      <c r="M77" s="8"/>
    </row>
    <row r="78" spans="3:13" ht="13.5" customHeight="1">
      <c r="C78" s="10"/>
      <c r="D78" s="10"/>
      <c r="F78" s="19"/>
      <c r="G78" s="27"/>
      <c r="H78" s="13"/>
      <c r="I78" s="28"/>
      <c r="L78" s="10"/>
      <c r="M78" s="8"/>
    </row>
    <row r="79" spans="3:13" ht="13.5" customHeight="1">
      <c r="C79" s="10"/>
      <c r="D79" s="10"/>
      <c r="E79" s="27"/>
      <c r="F79" s="27"/>
      <c r="G79" s="27"/>
      <c r="H79" s="15"/>
      <c r="I79" s="28"/>
      <c r="L79" s="13"/>
      <c r="M79" s="8"/>
    </row>
    <row r="80" spans="3:13" ht="13.5" customHeight="1">
      <c r="C80" s="11"/>
      <c r="D80" s="11"/>
      <c r="E80" s="19"/>
      <c r="F80" s="19"/>
      <c r="G80" s="27"/>
      <c r="H80" s="13"/>
      <c r="I80" s="31"/>
      <c r="L80" s="10"/>
      <c r="M80" s="8"/>
    </row>
    <row r="81" spans="3:13" ht="13.5" customHeight="1">
      <c r="C81" s="10"/>
      <c r="D81" s="10"/>
      <c r="F81" s="19"/>
      <c r="G81" s="27"/>
      <c r="H81" s="13"/>
      <c r="I81" s="28"/>
      <c r="L81" s="13"/>
      <c r="M81" s="8"/>
    </row>
    <row r="82" spans="6:9" ht="13.5" customHeight="1">
      <c r="F82" s="19"/>
      <c r="G82" s="27"/>
      <c r="H82" s="10"/>
      <c r="I82" s="28"/>
    </row>
    <row r="83" spans="6:9" ht="13.5" customHeight="1">
      <c r="F83" s="19"/>
      <c r="G83" s="27"/>
      <c r="H83" s="13"/>
      <c r="I83" s="28"/>
    </row>
    <row r="84" spans="6:9" ht="13.5" customHeight="1">
      <c r="F84" s="19"/>
      <c r="G84" s="27"/>
      <c r="H84" s="13"/>
      <c r="I84" s="28"/>
    </row>
    <row r="85" spans="6:9" ht="13.5" customHeight="1">
      <c r="F85" s="19"/>
      <c r="G85" s="27"/>
      <c r="H85" s="13"/>
      <c r="I85" s="28"/>
    </row>
    <row r="86" spans="6:9" ht="13.5" customHeight="1">
      <c r="F86" s="19"/>
      <c r="G86" s="27"/>
      <c r="H86" s="13"/>
      <c r="I86" s="28"/>
    </row>
    <row r="87" spans="5:9" ht="13.5" customHeight="1">
      <c r="E87" s="27"/>
      <c r="F87" s="27"/>
      <c r="G87" s="27"/>
      <c r="H87" s="15"/>
      <c r="I87" s="28"/>
    </row>
    <row r="88" spans="5:9" ht="13.5" customHeight="1">
      <c r="E88" s="19"/>
      <c r="F88" s="19"/>
      <c r="G88" s="27"/>
      <c r="H88" s="13"/>
      <c r="I88" s="31"/>
    </row>
    <row r="89" spans="6:9" ht="13.5" customHeight="1">
      <c r="F89" s="19"/>
      <c r="G89" s="27"/>
      <c r="H89" s="13"/>
      <c r="I89" s="28"/>
    </row>
    <row r="90" spans="5:9" ht="4.5" customHeight="1">
      <c r="E90" s="27"/>
      <c r="F90" s="27"/>
      <c r="G90" s="27"/>
      <c r="H90" s="10"/>
      <c r="I90" s="28"/>
    </row>
    <row r="91" spans="5:9" ht="11.25" customHeight="1">
      <c r="E91" s="19"/>
      <c r="F91" s="19"/>
      <c r="G91" s="27"/>
      <c r="H91" s="13"/>
      <c r="I91" s="31"/>
    </row>
    <row r="92" spans="6:9" ht="11.25" customHeight="1">
      <c r="F92" s="19"/>
      <c r="G92" s="27"/>
      <c r="H92" s="13"/>
      <c r="I92" s="15"/>
    </row>
    <row r="93" ht="11.25" customHeight="1">
      <c r="E93" s="38"/>
    </row>
    <row r="94" ht="11.25" customHeight="1">
      <c r="E94" s="38"/>
    </row>
    <row r="95" ht="11.25" customHeight="1"/>
  </sheetData>
  <sheetProtection/>
  <mergeCells count="590">
    <mergeCell ref="BE8:BG8"/>
    <mergeCell ref="K10:N10"/>
    <mergeCell ref="BH8:BK8"/>
    <mergeCell ref="AZ31:BC31"/>
    <mergeCell ref="AJ31:AM31"/>
    <mergeCell ref="AN31:AQ31"/>
    <mergeCell ref="AR31:AU31"/>
    <mergeCell ref="AV31:AY31"/>
    <mergeCell ref="AT8:AW8"/>
    <mergeCell ref="AX8:AZ8"/>
    <mergeCell ref="O8:Q8"/>
    <mergeCell ref="R8:U8"/>
    <mergeCell ref="AQ10:AS10"/>
    <mergeCell ref="O10:Q10"/>
    <mergeCell ref="AF8:AI8"/>
    <mergeCell ref="AF9:AI9"/>
    <mergeCell ref="AQ9:AS9"/>
    <mergeCell ref="V9:X9"/>
    <mergeCell ref="AM9:AP9"/>
    <mergeCell ref="AF10:AI10"/>
    <mergeCell ref="AT9:AW9"/>
    <mergeCell ref="AJ9:AL9"/>
    <mergeCell ref="BH10:BK10"/>
    <mergeCell ref="BA9:BD9"/>
    <mergeCell ref="BE9:BG9"/>
    <mergeCell ref="AX9:AZ9"/>
    <mergeCell ref="BA10:BD10"/>
    <mergeCell ref="BE10:BG10"/>
    <mergeCell ref="AJ10:AL10"/>
    <mergeCell ref="AM10:AP10"/>
    <mergeCell ref="AT10:AW10"/>
    <mergeCell ref="AX10:AZ10"/>
    <mergeCell ref="A1:BK1"/>
    <mergeCell ref="AF12:AI12"/>
    <mergeCell ref="A4:G6"/>
    <mergeCell ref="AF7:AI7"/>
    <mergeCell ref="BH7:BK7"/>
    <mergeCell ref="AQ7:AS7"/>
    <mergeCell ref="AF11:AI11"/>
    <mergeCell ref="BH11:BK11"/>
    <mergeCell ref="BH12:BK12"/>
    <mergeCell ref="H12:J12"/>
    <mergeCell ref="A22:G22"/>
    <mergeCell ref="A23:G23"/>
    <mergeCell ref="A12:G12"/>
    <mergeCell ref="A13:G13"/>
    <mergeCell ref="A14:G14"/>
    <mergeCell ref="A15:G15"/>
    <mergeCell ref="BH14:BK14"/>
    <mergeCell ref="AT13:AW13"/>
    <mergeCell ref="A24:G24"/>
    <mergeCell ref="V10:X10"/>
    <mergeCell ref="A18:G18"/>
    <mergeCell ref="A19:G19"/>
    <mergeCell ref="A20:G20"/>
    <mergeCell ref="A21:G21"/>
    <mergeCell ref="H14:J14"/>
    <mergeCell ref="H15:J15"/>
    <mergeCell ref="A16:G16"/>
    <mergeCell ref="A17:G17"/>
    <mergeCell ref="A7:G7"/>
    <mergeCell ref="A9:G9"/>
    <mergeCell ref="A11:G11"/>
    <mergeCell ref="A10:G10"/>
    <mergeCell ref="A8:G8"/>
    <mergeCell ref="H10:J10"/>
    <mergeCell ref="H11:J11"/>
    <mergeCell ref="H8:J8"/>
    <mergeCell ref="H9:J9"/>
    <mergeCell ref="H16:J16"/>
    <mergeCell ref="AX14:AZ14"/>
    <mergeCell ref="BH16:BK16"/>
    <mergeCell ref="AQ13:AS13"/>
    <mergeCell ref="AJ13:AL13"/>
    <mergeCell ref="AM13:AP13"/>
    <mergeCell ref="AF13:AI13"/>
    <mergeCell ref="AQ14:AS14"/>
    <mergeCell ref="AM14:AP14"/>
    <mergeCell ref="AF14:AI14"/>
    <mergeCell ref="H17:J17"/>
    <mergeCell ref="BA14:BD14"/>
    <mergeCell ref="AQ15:AS15"/>
    <mergeCell ref="BH13:BK13"/>
    <mergeCell ref="AX13:AZ13"/>
    <mergeCell ref="BA13:BD13"/>
    <mergeCell ref="BE13:BG13"/>
    <mergeCell ref="BH15:BK15"/>
    <mergeCell ref="BA15:BD15"/>
    <mergeCell ref="AT14:AW14"/>
    <mergeCell ref="AM15:AP15"/>
    <mergeCell ref="AT15:AW15"/>
    <mergeCell ref="AX15:AZ15"/>
    <mergeCell ref="AF15:AI15"/>
    <mergeCell ref="AJ14:AL14"/>
    <mergeCell ref="AJ15:AL15"/>
    <mergeCell ref="BA19:BD19"/>
    <mergeCell ref="AF18:AI18"/>
    <mergeCell ref="AJ19:AL19"/>
    <mergeCell ref="AQ16:AS16"/>
    <mergeCell ref="AT16:AW16"/>
    <mergeCell ref="AX16:AZ16"/>
    <mergeCell ref="AM17:AP17"/>
    <mergeCell ref="AQ17:AS17"/>
    <mergeCell ref="AT17:AW17"/>
    <mergeCell ref="AX17:AZ17"/>
    <mergeCell ref="BH17:BK17"/>
    <mergeCell ref="AJ16:AL16"/>
    <mergeCell ref="AM16:AP16"/>
    <mergeCell ref="AQ20:AS20"/>
    <mergeCell ref="AT20:AW20"/>
    <mergeCell ref="AX20:AZ20"/>
    <mergeCell ref="BH18:BK18"/>
    <mergeCell ref="BH19:BK19"/>
    <mergeCell ref="BE18:BG18"/>
    <mergeCell ref="BH20:BK20"/>
    <mergeCell ref="AQ19:AS19"/>
    <mergeCell ref="AT19:AW19"/>
    <mergeCell ref="AX19:AZ19"/>
    <mergeCell ref="AQ21:AS21"/>
    <mergeCell ref="AT21:AW21"/>
    <mergeCell ref="AX21:AZ21"/>
    <mergeCell ref="AQ22:AS22"/>
    <mergeCell ref="AT22:AW22"/>
    <mergeCell ref="BH21:BK21"/>
    <mergeCell ref="BA20:BD20"/>
    <mergeCell ref="BE20:BG20"/>
    <mergeCell ref="BE21:BG21"/>
    <mergeCell ref="BA21:BD21"/>
    <mergeCell ref="BE22:BG22"/>
    <mergeCell ref="BA22:BD22"/>
    <mergeCell ref="BA11:BD11"/>
    <mergeCell ref="BE11:BG11"/>
    <mergeCell ref="BE12:BG12"/>
    <mergeCell ref="BA17:BD17"/>
    <mergeCell ref="BE17:BG17"/>
    <mergeCell ref="BA16:BD16"/>
    <mergeCell ref="BE16:BG16"/>
    <mergeCell ref="BE15:BG15"/>
    <mergeCell ref="BE14:BG14"/>
    <mergeCell ref="BE19:BG19"/>
    <mergeCell ref="BA6:BD6"/>
    <mergeCell ref="AQ6:AS6"/>
    <mergeCell ref="AT6:AW6"/>
    <mergeCell ref="AQ8:AS8"/>
    <mergeCell ref="AX7:AZ7"/>
    <mergeCell ref="BA7:BD7"/>
    <mergeCell ref="AT7:AW7"/>
    <mergeCell ref="BA8:BD8"/>
    <mergeCell ref="BE7:BG7"/>
    <mergeCell ref="AN28:AU28"/>
    <mergeCell ref="AV28:BC28"/>
    <mergeCell ref="BH6:BK6"/>
    <mergeCell ref="BE6:BG6"/>
    <mergeCell ref="BH9:BK9"/>
    <mergeCell ref="BH24:BK24"/>
    <mergeCell ref="BH23:BK23"/>
    <mergeCell ref="AX22:AZ22"/>
    <mergeCell ref="BH22:BK22"/>
    <mergeCell ref="AX12:AZ12"/>
    <mergeCell ref="A27:G29"/>
    <mergeCell ref="H28:O28"/>
    <mergeCell ref="P28:W28"/>
    <mergeCell ref="X28:AE28"/>
    <mergeCell ref="X29:AA29"/>
    <mergeCell ref="AB29:AE29"/>
    <mergeCell ref="H27:W27"/>
    <mergeCell ref="X27:AM27"/>
    <mergeCell ref="AF28:AM28"/>
    <mergeCell ref="AF29:AI29"/>
    <mergeCell ref="H29:K29"/>
    <mergeCell ref="L29:O29"/>
    <mergeCell ref="P29:S29"/>
    <mergeCell ref="T29:W29"/>
    <mergeCell ref="AJ30:AM30"/>
    <mergeCell ref="AR29:AU29"/>
    <mergeCell ref="AJ29:AM29"/>
    <mergeCell ref="T30:W30"/>
    <mergeCell ref="X30:AA30"/>
    <mergeCell ref="AB30:AE30"/>
    <mergeCell ref="AF30:AI30"/>
    <mergeCell ref="AV29:AY29"/>
    <mergeCell ref="AZ29:BC29"/>
    <mergeCell ref="AN29:AQ29"/>
    <mergeCell ref="AN30:AQ30"/>
    <mergeCell ref="AR30:AU30"/>
    <mergeCell ref="AV30:AY30"/>
    <mergeCell ref="AZ30:BC30"/>
    <mergeCell ref="T31:W31"/>
    <mergeCell ref="AF31:AI31"/>
    <mergeCell ref="A30:G30"/>
    <mergeCell ref="H30:K30"/>
    <mergeCell ref="L30:O30"/>
    <mergeCell ref="P30:S30"/>
    <mergeCell ref="A31:G31"/>
    <mergeCell ref="H31:K31"/>
    <mergeCell ref="L31:O31"/>
    <mergeCell ref="P31:S31"/>
    <mergeCell ref="AV32:AY32"/>
    <mergeCell ref="A32:G32"/>
    <mergeCell ref="H32:K32"/>
    <mergeCell ref="L32:O32"/>
    <mergeCell ref="P32:S32"/>
    <mergeCell ref="T32:W32"/>
    <mergeCell ref="X32:AA32"/>
    <mergeCell ref="AB32:AE32"/>
    <mergeCell ref="AF32:AI32"/>
    <mergeCell ref="AR32:AU32"/>
    <mergeCell ref="AZ32:BC32"/>
    <mergeCell ref="A33:G33"/>
    <mergeCell ref="H33:K33"/>
    <mergeCell ref="L33:O33"/>
    <mergeCell ref="P33:S33"/>
    <mergeCell ref="T33:W33"/>
    <mergeCell ref="X33:AA33"/>
    <mergeCell ref="AB33:AE33"/>
    <mergeCell ref="AJ32:AM32"/>
    <mergeCell ref="AN32:AQ32"/>
    <mergeCell ref="AV33:AY33"/>
    <mergeCell ref="AZ33:BC33"/>
    <mergeCell ref="AF33:AI33"/>
    <mergeCell ref="AJ33:AM33"/>
    <mergeCell ref="AN33:AQ33"/>
    <mergeCell ref="AR33:AU33"/>
    <mergeCell ref="A34:G34"/>
    <mergeCell ref="H34:K34"/>
    <mergeCell ref="L34:O34"/>
    <mergeCell ref="P34:S34"/>
    <mergeCell ref="AR34:AU34"/>
    <mergeCell ref="AV34:AY34"/>
    <mergeCell ref="T34:W34"/>
    <mergeCell ref="X34:AA34"/>
    <mergeCell ref="AB34:AE34"/>
    <mergeCell ref="AF34:AI34"/>
    <mergeCell ref="AZ34:BC34"/>
    <mergeCell ref="A35:G35"/>
    <mergeCell ref="H35:K35"/>
    <mergeCell ref="L35:O35"/>
    <mergeCell ref="P35:S35"/>
    <mergeCell ref="T35:W35"/>
    <mergeCell ref="X35:AA35"/>
    <mergeCell ref="AB35:AE35"/>
    <mergeCell ref="AJ34:AM34"/>
    <mergeCell ref="AN34:AQ34"/>
    <mergeCell ref="AV35:AY35"/>
    <mergeCell ref="AZ35:BC35"/>
    <mergeCell ref="AF35:AI35"/>
    <mergeCell ref="AJ35:AM35"/>
    <mergeCell ref="AN35:AQ35"/>
    <mergeCell ref="AR35:AU35"/>
    <mergeCell ref="A36:G36"/>
    <mergeCell ref="H36:K36"/>
    <mergeCell ref="L36:O36"/>
    <mergeCell ref="P36:S36"/>
    <mergeCell ref="AR36:AU36"/>
    <mergeCell ref="AV36:AY36"/>
    <mergeCell ref="T36:W36"/>
    <mergeCell ref="X36:AA36"/>
    <mergeCell ref="AB36:AE36"/>
    <mergeCell ref="AF36:AI36"/>
    <mergeCell ref="AZ36:BC36"/>
    <mergeCell ref="A37:G37"/>
    <mergeCell ref="H37:K37"/>
    <mergeCell ref="L37:O37"/>
    <mergeCell ref="P37:S37"/>
    <mergeCell ref="T37:W37"/>
    <mergeCell ref="X37:AA37"/>
    <mergeCell ref="AB37:AE37"/>
    <mergeCell ref="AJ36:AM36"/>
    <mergeCell ref="AN36:AQ36"/>
    <mergeCell ref="AV37:AY37"/>
    <mergeCell ref="AZ37:BC37"/>
    <mergeCell ref="AF37:AI37"/>
    <mergeCell ref="AJ37:AM37"/>
    <mergeCell ref="AN37:AQ37"/>
    <mergeCell ref="AR37:AU37"/>
    <mergeCell ref="A38:G38"/>
    <mergeCell ref="H38:K38"/>
    <mergeCell ref="L38:O38"/>
    <mergeCell ref="P38:S38"/>
    <mergeCell ref="AR38:AU38"/>
    <mergeCell ref="AV38:AY38"/>
    <mergeCell ref="T38:W38"/>
    <mergeCell ref="X38:AA38"/>
    <mergeCell ref="AB38:AE38"/>
    <mergeCell ref="AF38:AI38"/>
    <mergeCell ref="AZ38:BC38"/>
    <mergeCell ref="A39:G39"/>
    <mergeCell ref="H39:K39"/>
    <mergeCell ref="L39:O39"/>
    <mergeCell ref="P39:S39"/>
    <mergeCell ref="T39:W39"/>
    <mergeCell ref="X39:AA39"/>
    <mergeCell ref="AB39:AE39"/>
    <mergeCell ref="AJ38:AM38"/>
    <mergeCell ref="AN38:AQ38"/>
    <mergeCell ref="AV39:AY39"/>
    <mergeCell ref="AZ39:BC39"/>
    <mergeCell ref="AF39:AI39"/>
    <mergeCell ref="AJ39:AM39"/>
    <mergeCell ref="AN39:AQ39"/>
    <mergeCell ref="AR39:AU39"/>
    <mergeCell ref="A40:G40"/>
    <mergeCell ref="H40:K40"/>
    <mergeCell ref="L40:O40"/>
    <mergeCell ref="P40:S40"/>
    <mergeCell ref="AR40:AU40"/>
    <mergeCell ref="AV40:AY40"/>
    <mergeCell ref="T40:W40"/>
    <mergeCell ref="X40:AA40"/>
    <mergeCell ref="AB40:AE40"/>
    <mergeCell ref="AF40:AI40"/>
    <mergeCell ref="AZ40:BC40"/>
    <mergeCell ref="A41:G41"/>
    <mergeCell ref="H41:K41"/>
    <mergeCell ref="L41:O41"/>
    <mergeCell ref="P41:S41"/>
    <mergeCell ref="T41:W41"/>
    <mergeCell ref="X41:AA41"/>
    <mergeCell ref="AB41:AE41"/>
    <mergeCell ref="AJ40:AM40"/>
    <mergeCell ref="AN40:AQ40"/>
    <mergeCell ref="AV41:AY41"/>
    <mergeCell ref="AZ41:BC41"/>
    <mergeCell ref="AF41:AI41"/>
    <mergeCell ref="AJ41:AM41"/>
    <mergeCell ref="AN41:AQ41"/>
    <mergeCell ref="AR41:AU41"/>
    <mergeCell ref="A42:G42"/>
    <mergeCell ref="H42:K42"/>
    <mergeCell ref="L42:O42"/>
    <mergeCell ref="P42:S42"/>
    <mergeCell ref="AR42:AU42"/>
    <mergeCell ref="AV42:AY42"/>
    <mergeCell ref="T42:W42"/>
    <mergeCell ref="X42:AA42"/>
    <mergeCell ref="AB42:AE42"/>
    <mergeCell ref="AF42:AI42"/>
    <mergeCell ref="AZ42:BC42"/>
    <mergeCell ref="A43:G43"/>
    <mergeCell ref="H43:K43"/>
    <mergeCell ref="L43:O43"/>
    <mergeCell ref="P43:S43"/>
    <mergeCell ref="T43:W43"/>
    <mergeCell ref="X43:AA43"/>
    <mergeCell ref="AB43:AE43"/>
    <mergeCell ref="AJ42:AM42"/>
    <mergeCell ref="AN42:AQ42"/>
    <mergeCell ref="AV43:AY43"/>
    <mergeCell ref="AZ43:BC43"/>
    <mergeCell ref="AF43:AI43"/>
    <mergeCell ref="AJ43:AM43"/>
    <mergeCell ref="AN43:AQ43"/>
    <mergeCell ref="AR43:AU43"/>
    <mergeCell ref="A44:G44"/>
    <mergeCell ref="H44:K44"/>
    <mergeCell ref="L44:O44"/>
    <mergeCell ref="P44:S44"/>
    <mergeCell ref="AR44:AU44"/>
    <mergeCell ref="AV44:AY44"/>
    <mergeCell ref="T44:W44"/>
    <mergeCell ref="X44:AA44"/>
    <mergeCell ref="AB44:AE44"/>
    <mergeCell ref="AF44:AI44"/>
    <mergeCell ref="AZ44:BC44"/>
    <mergeCell ref="A45:G45"/>
    <mergeCell ref="H45:K45"/>
    <mergeCell ref="L45:O45"/>
    <mergeCell ref="P45:S45"/>
    <mergeCell ref="T45:W45"/>
    <mergeCell ref="X45:AA45"/>
    <mergeCell ref="AB45:AE45"/>
    <mergeCell ref="AJ44:AM44"/>
    <mergeCell ref="AN44:AQ44"/>
    <mergeCell ref="AV45:AY45"/>
    <mergeCell ref="AZ45:BC45"/>
    <mergeCell ref="AF45:AI45"/>
    <mergeCell ref="AJ45:AM45"/>
    <mergeCell ref="AN45:AQ45"/>
    <mergeCell ref="AR45:AU45"/>
    <mergeCell ref="AR46:AU46"/>
    <mergeCell ref="AV46:AY46"/>
    <mergeCell ref="T46:W46"/>
    <mergeCell ref="X46:AA46"/>
    <mergeCell ref="AB46:AE46"/>
    <mergeCell ref="AF46:AI46"/>
    <mergeCell ref="AJ46:AM46"/>
    <mergeCell ref="AN46:AQ46"/>
    <mergeCell ref="A46:G46"/>
    <mergeCell ref="H46:K46"/>
    <mergeCell ref="L46:O46"/>
    <mergeCell ref="P46:S46"/>
    <mergeCell ref="A47:G47"/>
    <mergeCell ref="H47:K47"/>
    <mergeCell ref="L47:O47"/>
    <mergeCell ref="P47:S47"/>
    <mergeCell ref="T47:W47"/>
    <mergeCell ref="X47:AA47"/>
    <mergeCell ref="R6:U6"/>
    <mergeCell ref="Y6:AB6"/>
    <mergeCell ref="Y7:AB7"/>
    <mergeCell ref="V13:X13"/>
    <mergeCell ref="X31:AA31"/>
    <mergeCell ref="AB31:AE31"/>
    <mergeCell ref="V24:X24"/>
    <mergeCell ref="V23:X23"/>
    <mergeCell ref="AV47:AY47"/>
    <mergeCell ref="AZ47:BC47"/>
    <mergeCell ref="AF47:AI47"/>
    <mergeCell ref="AJ47:AM47"/>
    <mergeCell ref="AN47:AQ47"/>
    <mergeCell ref="AR47:AU47"/>
    <mergeCell ref="AZ46:BC46"/>
    <mergeCell ref="AB47:AE47"/>
    <mergeCell ref="AX6:AZ6"/>
    <mergeCell ref="AJ6:AL6"/>
    <mergeCell ref="AM6:AP6"/>
    <mergeCell ref="AF6:AI6"/>
    <mergeCell ref="AJ8:AL8"/>
    <mergeCell ref="AJ7:AL7"/>
    <mergeCell ref="AM8:AP8"/>
    <mergeCell ref="BA12:BD12"/>
    <mergeCell ref="V8:X8"/>
    <mergeCell ref="Y8:AB8"/>
    <mergeCell ref="AC8:AE8"/>
    <mergeCell ref="H6:J6"/>
    <mergeCell ref="K6:N6"/>
    <mergeCell ref="O6:Q6"/>
    <mergeCell ref="AC6:AE6"/>
    <mergeCell ref="V6:X6"/>
    <mergeCell ref="H7:J7"/>
    <mergeCell ref="K8:N8"/>
    <mergeCell ref="Y11:AB11"/>
    <mergeCell ref="AC11:AE11"/>
    <mergeCell ref="AJ11:AL11"/>
    <mergeCell ref="AM11:AP11"/>
    <mergeCell ref="AQ12:AS12"/>
    <mergeCell ref="AT12:AW12"/>
    <mergeCell ref="AC12:AE12"/>
    <mergeCell ref="AJ12:AL12"/>
    <mergeCell ref="AM12:AP12"/>
    <mergeCell ref="AQ11:AS11"/>
    <mergeCell ref="V20:X20"/>
    <mergeCell ref="V19:X19"/>
    <mergeCell ref="V18:X18"/>
    <mergeCell ref="AC17:AE17"/>
    <mergeCell ref="AJ17:AL17"/>
    <mergeCell ref="Y18:AB18"/>
    <mergeCell ref="AC18:AE18"/>
    <mergeCell ref="AJ18:AL18"/>
    <mergeCell ref="H4:N5"/>
    <mergeCell ref="O4:AP4"/>
    <mergeCell ref="O7:Q7"/>
    <mergeCell ref="R7:U7"/>
    <mergeCell ref="K7:N7"/>
    <mergeCell ref="AM7:AP7"/>
    <mergeCell ref="AC7:AE7"/>
    <mergeCell ref="V7:X7"/>
    <mergeCell ref="AQ4:BK4"/>
    <mergeCell ref="O5:U5"/>
    <mergeCell ref="V5:AB5"/>
    <mergeCell ref="AC5:AI5"/>
    <mergeCell ref="AJ5:AP5"/>
    <mergeCell ref="AQ5:AW5"/>
    <mergeCell ref="AX5:BD5"/>
    <mergeCell ref="BE5:BK5"/>
    <mergeCell ref="R10:U10"/>
    <mergeCell ref="AC10:AE10"/>
    <mergeCell ref="Y10:AB10"/>
    <mergeCell ref="K9:N9"/>
    <mergeCell ref="O9:Q9"/>
    <mergeCell ref="R9:U9"/>
    <mergeCell ref="Y9:AB9"/>
    <mergeCell ref="AC9:AE9"/>
    <mergeCell ref="V11:X11"/>
    <mergeCell ref="AF24:AI24"/>
    <mergeCell ref="AF23:AI23"/>
    <mergeCell ref="AC14:AE14"/>
    <mergeCell ref="V15:X15"/>
    <mergeCell ref="AC16:AE16"/>
    <mergeCell ref="AF16:AI16"/>
    <mergeCell ref="AF19:AI19"/>
    <mergeCell ref="AF17:AI17"/>
    <mergeCell ref="AC15:AE15"/>
    <mergeCell ref="AT11:AW11"/>
    <mergeCell ref="AX11:AZ11"/>
    <mergeCell ref="K12:N12"/>
    <mergeCell ref="O12:Q12"/>
    <mergeCell ref="R12:U12"/>
    <mergeCell ref="Y12:AB12"/>
    <mergeCell ref="V12:X12"/>
    <mergeCell ref="K11:N11"/>
    <mergeCell ref="O11:Q11"/>
    <mergeCell ref="R11:U11"/>
    <mergeCell ref="H13:J13"/>
    <mergeCell ref="K13:N13"/>
    <mergeCell ref="O13:Q13"/>
    <mergeCell ref="R13:U13"/>
    <mergeCell ref="Y13:AB13"/>
    <mergeCell ref="AC13:AE13"/>
    <mergeCell ref="K14:N14"/>
    <mergeCell ref="O14:Q14"/>
    <mergeCell ref="R14:U14"/>
    <mergeCell ref="Y14:AB14"/>
    <mergeCell ref="V14:X14"/>
    <mergeCell ref="K15:N15"/>
    <mergeCell ref="O15:Q15"/>
    <mergeCell ref="R15:U15"/>
    <mergeCell ref="Y15:AB15"/>
    <mergeCell ref="K16:N16"/>
    <mergeCell ref="O16:Q16"/>
    <mergeCell ref="R16:U16"/>
    <mergeCell ref="Y16:AB16"/>
    <mergeCell ref="V16:X16"/>
    <mergeCell ref="K17:N17"/>
    <mergeCell ref="O17:Q17"/>
    <mergeCell ref="R17:U17"/>
    <mergeCell ref="Y17:AB17"/>
    <mergeCell ref="V17:X17"/>
    <mergeCell ref="AM18:AP18"/>
    <mergeCell ref="BA18:BD18"/>
    <mergeCell ref="H18:J18"/>
    <mergeCell ref="K18:N18"/>
    <mergeCell ref="O18:Q18"/>
    <mergeCell ref="R18:U18"/>
    <mergeCell ref="AQ18:AS18"/>
    <mergeCell ref="AT18:AW18"/>
    <mergeCell ref="AX18:AZ18"/>
    <mergeCell ref="H19:J19"/>
    <mergeCell ref="K19:N19"/>
    <mergeCell ref="O19:Q19"/>
    <mergeCell ref="R19:U19"/>
    <mergeCell ref="Y19:AB19"/>
    <mergeCell ref="AC19:AE19"/>
    <mergeCell ref="AM19:AP19"/>
    <mergeCell ref="Y20:AB20"/>
    <mergeCell ref="AC20:AE20"/>
    <mergeCell ref="AJ20:AL20"/>
    <mergeCell ref="AM20:AP20"/>
    <mergeCell ref="AC21:AE21"/>
    <mergeCell ref="AF20:AI20"/>
    <mergeCell ref="Y21:AB21"/>
    <mergeCell ref="H20:J20"/>
    <mergeCell ref="K20:N20"/>
    <mergeCell ref="O20:Q20"/>
    <mergeCell ref="R20:U20"/>
    <mergeCell ref="K21:N21"/>
    <mergeCell ref="O21:Q21"/>
    <mergeCell ref="R21:U21"/>
    <mergeCell ref="V22:X22"/>
    <mergeCell ref="V21:X21"/>
    <mergeCell ref="AM21:AP21"/>
    <mergeCell ref="AF21:AI21"/>
    <mergeCell ref="Y22:AB22"/>
    <mergeCell ref="AC22:AE22"/>
    <mergeCell ref="AJ22:AL22"/>
    <mergeCell ref="AM22:AP22"/>
    <mergeCell ref="AJ21:AL21"/>
    <mergeCell ref="H22:J22"/>
    <mergeCell ref="K22:N22"/>
    <mergeCell ref="O22:Q22"/>
    <mergeCell ref="R22:U22"/>
    <mergeCell ref="H21:J21"/>
    <mergeCell ref="AJ24:AL24"/>
    <mergeCell ref="Y23:AB23"/>
    <mergeCell ref="AF22:AI22"/>
    <mergeCell ref="H23:J23"/>
    <mergeCell ref="K23:N23"/>
    <mergeCell ref="O23:Q23"/>
    <mergeCell ref="R23:U23"/>
    <mergeCell ref="AC23:AE23"/>
    <mergeCell ref="AJ23:AL23"/>
    <mergeCell ref="H24:J24"/>
    <mergeCell ref="K24:N24"/>
    <mergeCell ref="O24:Q24"/>
    <mergeCell ref="R24:U24"/>
    <mergeCell ref="Y24:AB24"/>
    <mergeCell ref="AC24:AE24"/>
    <mergeCell ref="BE24:BG24"/>
    <mergeCell ref="BA23:BD23"/>
    <mergeCell ref="BE23:BG23"/>
    <mergeCell ref="AM23:AP23"/>
    <mergeCell ref="AQ24:AS24"/>
    <mergeCell ref="AT24:AW24"/>
    <mergeCell ref="AX24:AZ24"/>
    <mergeCell ref="AQ23:AS23"/>
    <mergeCell ref="AT23:AW23"/>
    <mergeCell ref="AX23:AZ23"/>
    <mergeCell ref="AN27:BC27"/>
    <mergeCell ref="BA24:BD24"/>
    <mergeCell ref="AM24:AP24"/>
  </mergeCells>
  <printOptions/>
  <pageMargins left="0.7874015748031497" right="0" top="0.7874015748031497" bottom="0.1968503937007874" header="0.3937007874015748" footer="0.1968503937007874"/>
  <pageSetup firstPageNumber="213" useFirstPageNumber="1" horizontalDpi="600" verticalDpi="600" orientation="portrait" paperSize="9" r:id="rId2"/>
  <headerFooter alignWithMargins="0">
    <oddHeader xml:space="preserve">&amp;R&amp;"ＭＳ 明朝,標準"&amp;8区 立 施 設　&amp;P 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K64"/>
  <sheetViews>
    <sheetView zoomScalePageLayoutView="0" workbookViewId="0" topLeftCell="A29">
      <selection activeCell="BT40" sqref="BT40"/>
    </sheetView>
  </sheetViews>
  <sheetFormatPr defaultColWidth="15.625" defaultRowHeight="13.5"/>
  <cols>
    <col min="1" max="71" width="1.37890625" style="2" customWidth="1"/>
    <col min="72" max="16384" width="15.625" style="2" customWidth="1"/>
  </cols>
  <sheetData>
    <row r="1" spans="1:63" ht="15" customHeight="1">
      <c r="A1" s="522" t="s">
        <v>843</v>
      </c>
      <c r="B1" s="522"/>
      <c r="C1" s="522"/>
      <c r="D1" s="522"/>
      <c r="E1" s="522"/>
      <c r="F1" s="522"/>
      <c r="G1" s="522"/>
      <c r="H1" s="522"/>
      <c r="I1" s="522"/>
      <c r="J1" s="522"/>
      <c r="K1" s="522"/>
      <c r="L1" s="522"/>
      <c r="M1" s="522"/>
      <c r="N1" s="522"/>
      <c r="O1" s="522"/>
      <c r="P1" s="522"/>
      <c r="Q1" s="522"/>
      <c r="R1" s="522"/>
      <c r="S1" s="522"/>
      <c r="T1" s="522"/>
      <c r="U1" s="522"/>
      <c r="V1" s="522"/>
      <c r="W1" s="522"/>
      <c r="X1" s="522"/>
      <c r="Y1" s="522"/>
      <c r="Z1" s="522"/>
      <c r="AA1" s="522"/>
      <c r="AB1" s="522"/>
      <c r="AC1" s="522"/>
      <c r="AD1" s="522"/>
      <c r="AE1" s="522"/>
      <c r="AF1" s="522"/>
      <c r="AG1" s="522"/>
      <c r="AH1" s="522"/>
      <c r="AI1" s="522"/>
      <c r="AJ1" s="522"/>
      <c r="AK1" s="522"/>
      <c r="AL1" s="522"/>
      <c r="AM1" s="522"/>
      <c r="AN1" s="522"/>
      <c r="AO1" s="522"/>
      <c r="AP1" s="522"/>
      <c r="AQ1" s="522"/>
      <c r="AR1" s="522"/>
      <c r="AS1" s="522"/>
      <c r="AT1" s="522"/>
      <c r="AU1" s="522"/>
      <c r="AV1" s="522"/>
      <c r="AW1" s="522"/>
      <c r="AX1" s="522"/>
      <c r="AY1" s="522"/>
      <c r="AZ1" s="522"/>
      <c r="BA1" s="522"/>
      <c r="BB1" s="522"/>
      <c r="BC1" s="522"/>
      <c r="BD1" s="522"/>
      <c r="BE1" s="522"/>
      <c r="BF1" s="522"/>
      <c r="BG1" s="522"/>
      <c r="BH1" s="522"/>
      <c r="BI1" s="522"/>
      <c r="BJ1" s="522"/>
      <c r="BK1" s="522"/>
    </row>
    <row r="2" spans="1:59" ht="13.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9"/>
      <c r="BA2" s="9"/>
      <c r="BB2" s="9"/>
      <c r="BC2" s="9"/>
      <c r="BD2" s="9"/>
      <c r="BE2" s="9"/>
      <c r="BF2" s="9"/>
      <c r="BG2" s="9"/>
    </row>
    <row r="3" spans="1:55" ht="13.5" customHeight="1" thickBot="1">
      <c r="A3" s="8"/>
      <c r="B3" s="8"/>
      <c r="C3" s="8"/>
      <c r="D3" s="8"/>
      <c r="E3" s="8"/>
      <c r="F3" s="8"/>
      <c r="G3" s="8"/>
      <c r="H3" s="13"/>
      <c r="I3" s="13"/>
      <c r="J3" s="13"/>
      <c r="K3" s="13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6"/>
      <c r="AW3" s="106"/>
      <c r="AX3" s="106"/>
      <c r="AY3" s="106"/>
      <c r="BA3" s="15"/>
      <c r="BC3" s="15"/>
    </row>
    <row r="4" spans="1:63" ht="18" customHeight="1">
      <c r="A4" s="543" t="s">
        <v>26</v>
      </c>
      <c r="B4" s="542"/>
      <c r="C4" s="542"/>
      <c r="D4" s="542"/>
      <c r="E4" s="542"/>
      <c r="F4" s="542"/>
      <c r="G4" s="542"/>
      <c r="H4" s="542" t="s">
        <v>117</v>
      </c>
      <c r="I4" s="542"/>
      <c r="J4" s="542"/>
      <c r="K4" s="542"/>
      <c r="L4" s="542"/>
      <c r="M4" s="542"/>
      <c r="N4" s="542"/>
      <c r="O4" s="542"/>
      <c r="P4" s="542"/>
      <c r="Q4" s="542"/>
      <c r="R4" s="542" t="s">
        <v>118</v>
      </c>
      <c r="S4" s="542"/>
      <c r="T4" s="542"/>
      <c r="U4" s="542"/>
      <c r="V4" s="542"/>
      <c r="W4" s="542"/>
      <c r="X4" s="542"/>
      <c r="Y4" s="542"/>
      <c r="Z4" s="542"/>
      <c r="AA4" s="542" t="s">
        <v>639</v>
      </c>
      <c r="AB4" s="542"/>
      <c r="AC4" s="542"/>
      <c r="AD4" s="542"/>
      <c r="AE4" s="542"/>
      <c r="AF4" s="542"/>
      <c r="AG4" s="542"/>
      <c r="AH4" s="542"/>
      <c r="AI4" s="542"/>
      <c r="AJ4" s="542" t="s">
        <v>638</v>
      </c>
      <c r="AK4" s="542"/>
      <c r="AL4" s="542"/>
      <c r="AM4" s="542"/>
      <c r="AN4" s="542"/>
      <c r="AO4" s="542"/>
      <c r="AP4" s="542"/>
      <c r="AQ4" s="542"/>
      <c r="AR4" s="542"/>
      <c r="AS4" s="542" t="s">
        <v>68</v>
      </c>
      <c r="AT4" s="542"/>
      <c r="AU4" s="542"/>
      <c r="AV4" s="542"/>
      <c r="AW4" s="542"/>
      <c r="AX4" s="542"/>
      <c r="AY4" s="542"/>
      <c r="AZ4" s="542"/>
      <c r="BA4" s="542"/>
      <c r="BB4" s="542" t="s">
        <v>637</v>
      </c>
      <c r="BC4" s="542"/>
      <c r="BD4" s="542"/>
      <c r="BE4" s="542"/>
      <c r="BF4" s="542"/>
      <c r="BG4" s="542"/>
      <c r="BH4" s="542"/>
      <c r="BI4" s="542"/>
      <c r="BJ4" s="542"/>
      <c r="BK4" s="544"/>
    </row>
    <row r="5" spans="1:63" ht="18" customHeight="1">
      <c r="A5" s="583"/>
      <c r="B5" s="584"/>
      <c r="C5" s="584"/>
      <c r="D5" s="584"/>
      <c r="E5" s="584"/>
      <c r="F5" s="584"/>
      <c r="G5" s="584"/>
      <c r="H5" s="584" t="s">
        <v>69</v>
      </c>
      <c r="I5" s="584"/>
      <c r="J5" s="584"/>
      <c r="K5" s="584"/>
      <c r="L5" s="584"/>
      <c r="M5" s="584" t="s">
        <v>70</v>
      </c>
      <c r="N5" s="584"/>
      <c r="O5" s="584"/>
      <c r="P5" s="584"/>
      <c r="Q5" s="584"/>
      <c r="R5" s="584" t="s">
        <v>69</v>
      </c>
      <c r="S5" s="584"/>
      <c r="T5" s="584"/>
      <c r="U5" s="584"/>
      <c r="V5" s="584" t="s">
        <v>70</v>
      </c>
      <c r="W5" s="584"/>
      <c r="X5" s="584"/>
      <c r="Y5" s="584"/>
      <c r="Z5" s="584"/>
      <c r="AA5" s="584" t="s">
        <v>69</v>
      </c>
      <c r="AB5" s="584"/>
      <c r="AC5" s="584"/>
      <c r="AD5" s="584"/>
      <c r="AE5" s="584" t="s">
        <v>70</v>
      </c>
      <c r="AF5" s="584"/>
      <c r="AG5" s="584"/>
      <c r="AH5" s="584"/>
      <c r="AI5" s="584"/>
      <c r="AJ5" s="584" t="s">
        <v>69</v>
      </c>
      <c r="AK5" s="584"/>
      <c r="AL5" s="584"/>
      <c r="AM5" s="584"/>
      <c r="AN5" s="584" t="s">
        <v>70</v>
      </c>
      <c r="AO5" s="584"/>
      <c r="AP5" s="584"/>
      <c r="AQ5" s="584"/>
      <c r="AR5" s="584"/>
      <c r="AS5" s="584" t="s">
        <v>69</v>
      </c>
      <c r="AT5" s="584"/>
      <c r="AU5" s="584"/>
      <c r="AV5" s="584"/>
      <c r="AW5" s="584" t="s">
        <v>70</v>
      </c>
      <c r="AX5" s="584"/>
      <c r="AY5" s="584"/>
      <c r="AZ5" s="584"/>
      <c r="BA5" s="584"/>
      <c r="BB5" s="584" t="s">
        <v>69</v>
      </c>
      <c r="BC5" s="584"/>
      <c r="BD5" s="584"/>
      <c r="BE5" s="584"/>
      <c r="BF5" s="584"/>
      <c r="BG5" s="584" t="s">
        <v>70</v>
      </c>
      <c r="BH5" s="584"/>
      <c r="BI5" s="584"/>
      <c r="BJ5" s="584"/>
      <c r="BK5" s="591"/>
    </row>
    <row r="6" spans="1:63" ht="16.5" customHeight="1">
      <c r="A6" s="508" t="s">
        <v>631</v>
      </c>
      <c r="B6" s="508"/>
      <c r="C6" s="508"/>
      <c r="D6" s="508"/>
      <c r="E6" s="508"/>
      <c r="F6" s="508"/>
      <c r="G6" s="637"/>
      <c r="H6" s="640">
        <v>5346</v>
      </c>
      <c r="I6" s="516"/>
      <c r="J6" s="516"/>
      <c r="K6" s="516"/>
      <c r="L6" s="516"/>
      <c r="M6" s="516">
        <v>71218</v>
      </c>
      <c r="N6" s="516"/>
      <c r="O6" s="516"/>
      <c r="P6" s="516"/>
      <c r="Q6" s="516"/>
      <c r="R6" s="516">
        <v>976</v>
      </c>
      <c r="S6" s="516"/>
      <c r="T6" s="516"/>
      <c r="U6" s="516"/>
      <c r="V6" s="516">
        <v>28125</v>
      </c>
      <c r="W6" s="516"/>
      <c r="X6" s="516"/>
      <c r="Y6" s="516"/>
      <c r="Z6" s="516"/>
      <c r="AA6" s="516">
        <v>954</v>
      </c>
      <c r="AB6" s="516"/>
      <c r="AC6" s="516"/>
      <c r="AD6" s="516"/>
      <c r="AE6" s="516">
        <v>3438</v>
      </c>
      <c r="AF6" s="516"/>
      <c r="AG6" s="516"/>
      <c r="AH6" s="516"/>
      <c r="AI6" s="516"/>
      <c r="AJ6" s="516">
        <v>803</v>
      </c>
      <c r="AK6" s="516"/>
      <c r="AL6" s="516"/>
      <c r="AM6" s="516"/>
      <c r="AN6" s="516">
        <v>9462</v>
      </c>
      <c r="AO6" s="516"/>
      <c r="AP6" s="516"/>
      <c r="AQ6" s="516"/>
      <c r="AR6" s="516"/>
      <c r="AS6" s="516">
        <v>570</v>
      </c>
      <c r="AT6" s="516"/>
      <c r="AU6" s="516"/>
      <c r="AV6" s="516"/>
      <c r="AW6" s="516">
        <v>5810</v>
      </c>
      <c r="AX6" s="516"/>
      <c r="AY6" s="516"/>
      <c r="AZ6" s="516"/>
      <c r="BA6" s="516"/>
      <c r="BB6" s="516">
        <v>750</v>
      </c>
      <c r="BC6" s="516"/>
      <c r="BD6" s="516"/>
      <c r="BE6" s="516"/>
      <c r="BF6" s="516"/>
      <c r="BG6" s="516">
        <v>11142</v>
      </c>
      <c r="BH6" s="516"/>
      <c r="BI6" s="516"/>
      <c r="BJ6" s="516"/>
      <c r="BK6" s="516"/>
    </row>
    <row r="7" spans="1:63" ht="16.5" customHeight="1">
      <c r="A7" s="508">
        <v>19</v>
      </c>
      <c r="B7" s="508"/>
      <c r="C7" s="508"/>
      <c r="D7" s="508"/>
      <c r="E7" s="508"/>
      <c r="F7" s="508"/>
      <c r="G7" s="637"/>
      <c r="H7" s="640">
        <v>5397</v>
      </c>
      <c r="I7" s="516"/>
      <c r="J7" s="516"/>
      <c r="K7" s="516"/>
      <c r="L7" s="516"/>
      <c r="M7" s="516">
        <v>70936</v>
      </c>
      <c r="N7" s="516"/>
      <c r="O7" s="516"/>
      <c r="P7" s="516"/>
      <c r="Q7" s="516"/>
      <c r="R7" s="516">
        <v>975</v>
      </c>
      <c r="S7" s="516"/>
      <c r="T7" s="516"/>
      <c r="U7" s="516"/>
      <c r="V7" s="516">
        <v>29005</v>
      </c>
      <c r="W7" s="516"/>
      <c r="X7" s="516"/>
      <c r="Y7" s="516"/>
      <c r="Z7" s="516"/>
      <c r="AA7" s="516">
        <v>992</v>
      </c>
      <c r="AB7" s="516"/>
      <c r="AC7" s="516"/>
      <c r="AD7" s="516"/>
      <c r="AE7" s="516">
        <v>3268</v>
      </c>
      <c r="AF7" s="516"/>
      <c r="AG7" s="516"/>
      <c r="AH7" s="516"/>
      <c r="AI7" s="516"/>
      <c r="AJ7" s="516">
        <v>844</v>
      </c>
      <c r="AK7" s="516"/>
      <c r="AL7" s="516"/>
      <c r="AM7" s="516"/>
      <c r="AN7" s="516">
        <v>9658</v>
      </c>
      <c r="AO7" s="516"/>
      <c r="AP7" s="516"/>
      <c r="AQ7" s="516"/>
      <c r="AR7" s="516"/>
      <c r="AS7" s="516">
        <v>551</v>
      </c>
      <c r="AT7" s="516"/>
      <c r="AU7" s="516"/>
      <c r="AV7" s="516"/>
      <c r="AW7" s="516">
        <v>5159</v>
      </c>
      <c r="AX7" s="516"/>
      <c r="AY7" s="516"/>
      <c r="AZ7" s="516"/>
      <c r="BA7" s="516"/>
      <c r="BB7" s="516">
        <v>752</v>
      </c>
      <c r="BC7" s="516"/>
      <c r="BD7" s="516"/>
      <c r="BE7" s="516"/>
      <c r="BF7" s="516"/>
      <c r="BG7" s="516">
        <v>11148</v>
      </c>
      <c r="BH7" s="516"/>
      <c r="BI7" s="516"/>
      <c r="BJ7" s="516"/>
      <c r="BK7" s="516"/>
    </row>
    <row r="8" spans="1:63" ht="16.5" customHeight="1">
      <c r="A8" s="593">
        <v>20</v>
      </c>
      <c r="B8" s="593"/>
      <c r="C8" s="593"/>
      <c r="D8" s="593"/>
      <c r="E8" s="593"/>
      <c r="F8" s="593"/>
      <c r="G8" s="638"/>
      <c r="H8" s="642">
        <f>SUM(H10:L23)</f>
        <v>5140</v>
      </c>
      <c r="I8" s="641"/>
      <c r="J8" s="641"/>
      <c r="K8" s="641"/>
      <c r="L8" s="641"/>
      <c r="M8" s="641">
        <f>SUM(M10:Q23)</f>
        <v>67611</v>
      </c>
      <c r="N8" s="641"/>
      <c r="O8" s="641"/>
      <c r="P8" s="641"/>
      <c r="Q8" s="641"/>
      <c r="R8" s="641">
        <f>SUM(R10:U23)</f>
        <v>931</v>
      </c>
      <c r="S8" s="641"/>
      <c r="T8" s="641"/>
      <c r="U8" s="641"/>
      <c r="V8" s="641">
        <f>SUM(V10:Z23)</f>
        <v>28377</v>
      </c>
      <c r="W8" s="641"/>
      <c r="X8" s="641"/>
      <c r="Y8" s="641"/>
      <c r="Z8" s="641"/>
      <c r="AA8" s="641">
        <f>SUM(AA10:AD23)</f>
        <v>971</v>
      </c>
      <c r="AB8" s="641"/>
      <c r="AC8" s="641"/>
      <c r="AD8" s="641"/>
      <c r="AE8" s="641">
        <f>SUM(AE10:AI23)</f>
        <v>3247</v>
      </c>
      <c r="AF8" s="641"/>
      <c r="AG8" s="641"/>
      <c r="AH8" s="641"/>
      <c r="AI8" s="641"/>
      <c r="AJ8" s="641">
        <f>SUM(AJ10:AM23)</f>
        <v>738</v>
      </c>
      <c r="AK8" s="641"/>
      <c r="AL8" s="641"/>
      <c r="AM8" s="641"/>
      <c r="AN8" s="641">
        <f>SUM(AN10:AR23)</f>
        <v>7990</v>
      </c>
      <c r="AO8" s="641"/>
      <c r="AP8" s="641"/>
      <c r="AQ8" s="641"/>
      <c r="AR8" s="641"/>
      <c r="AS8" s="641">
        <f>SUM(AS10:AV23)</f>
        <v>538</v>
      </c>
      <c r="AT8" s="641"/>
      <c r="AU8" s="641"/>
      <c r="AV8" s="641"/>
      <c r="AW8" s="641">
        <f>SUM(AW10:BA23)</f>
        <v>4706</v>
      </c>
      <c r="AX8" s="641"/>
      <c r="AY8" s="641"/>
      <c r="AZ8" s="641"/>
      <c r="BA8" s="641"/>
      <c r="BB8" s="641">
        <f>SUM(BB10:BF23)</f>
        <v>701</v>
      </c>
      <c r="BC8" s="641"/>
      <c r="BD8" s="641"/>
      <c r="BE8" s="641"/>
      <c r="BF8" s="641"/>
      <c r="BG8" s="641">
        <f>SUM(BG10:BK23)</f>
        <v>10438</v>
      </c>
      <c r="BH8" s="641"/>
      <c r="BI8" s="641"/>
      <c r="BJ8" s="641"/>
      <c r="BK8" s="641"/>
    </row>
    <row r="9" spans="1:63" ht="16.5" customHeight="1">
      <c r="A9" s="593"/>
      <c r="B9" s="593"/>
      <c r="C9" s="593"/>
      <c r="D9" s="593"/>
      <c r="E9" s="593"/>
      <c r="F9" s="593"/>
      <c r="G9" s="638"/>
      <c r="H9" s="640"/>
      <c r="I9" s="516"/>
      <c r="J9" s="516"/>
      <c r="K9" s="516"/>
      <c r="L9" s="516"/>
      <c r="M9" s="516"/>
      <c r="N9" s="516"/>
      <c r="O9" s="516"/>
      <c r="P9" s="516"/>
      <c r="Q9" s="516"/>
      <c r="R9" s="516"/>
      <c r="S9" s="516"/>
      <c r="T9" s="516"/>
      <c r="U9" s="516"/>
      <c r="V9" s="516"/>
      <c r="W9" s="516"/>
      <c r="X9" s="516"/>
      <c r="Y9" s="516"/>
      <c r="Z9" s="516"/>
      <c r="AA9" s="516"/>
      <c r="AB9" s="516"/>
      <c r="AC9" s="516"/>
      <c r="AD9" s="516"/>
      <c r="AE9" s="516"/>
      <c r="AF9" s="516"/>
      <c r="AG9" s="516"/>
      <c r="AH9" s="516"/>
      <c r="AI9" s="516"/>
      <c r="AJ9" s="516"/>
      <c r="AK9" s="516"/>
      <c r="AL9" s="516"/>
      <c r="AM9" s="516"/>
      <c r="AN9" s="516"/>
      <c r="AO9" s="516"/>
      <c r="AP9" s="516"/>
      <c r="AQ9" s="516"/>
      <c r="AR9" s="516"/>
      <c r="AS9" s="516"/>
      <c r="AT9" s="516"/>
      <c r="AU9" s="516"/>
      <c r="AV9" s="516"/>
      <c r="AW9" s="516"/>
      <c r="AX9" s="516"/>
      <c r="AY9" s="516"/>
      <c r="AZ9" s="516"/>
      <c r="BA9" s="516"/>
      <c r="BB9" s="516"/>
      <c r="BC9" s="516"/>
      <c r="BD9" s="516"/>
      <c r="BE9" s="516"/>
      <c r="BF9" s="516"/>
      <c r="BG9" s="516"/>
      <c r="BH9" s="516"/>
      <c r="BI9" s="516"/>
      <c r="BJ9" s="516"/>
      <c r="BK9" s="516"/>
    </row>
    <row r="10" spans="1:63" ht="16.5" customHeight="1">
      <c r="A10" s="508" t="s">
        <v>71</v>
      </c>
      <c r="B10" s="508"/>
      <c r="C10" s="508"/>
      <c r="D10" s="508"/>
      <c r="E10" s="508"/>
      <c r="F10" s="508"/>
      <c r="G10" s="637"/>
      <c r="H10" s="640">
        <f>R10+AA10+AJ10+AS10+BB10+H32+R32+AB32</f>
        <v>469</v>
      </c>
      <c r="I10" s="516"/>
      <c r="J10" s="516"/>
      <c r="K10" s="516"/>
      <c r="L10" s="516"/>
      <c r="M10" s="516">
        <f>V10+AE10+AN10+AW10+BG10+M32+W32</f>
        <v>5819</v>
      </c>
      <c r="N10" s="516"/>
      <c r="O10" s="516"/>
      <c r="P10" s="516"/>
      <c r="Q10" s="516"/>
      <c r="R10" s="516">
        <v>82</v>
      </c>
      <c r="S10" s="516"/>
      <c r="T10" s="516"/>
      <c r="U10" s="516"/>
      <c r="V10" s="516">
        <v>2333</v>
      </c>
      <c r="W10" s="516"/>
      <c r="X10" s="516"/>
      <c r="Y10" s="516"/>
      <c r="Z10" s="516"/>
      <c r="AA10" s="516">
        <v>85</v>
      </c>
      <c r="AB10" s="516"/>
      <c r="AC10" s="516"/>
      <c r="AD10" s="516"/>
      <c r="AE10" s="516">
        <v>297</v>
      </c>
      <c r="AF10" s="516"/>
      <c r="AG10" s="516"/>
      <c r="AH10" s="516"/>
      <c r="AI10" s="516"/>
      <c r="AJ10" s="516">
        <v>68</v>
      </c>
      <c r="AK10" s="516"/>
      <c r="AL10" s="516"/>
      <c r="AM10" s="516"/>
      <c r="AN10" s="516">
        <v>744</v>
      </c>
      <c r="AO10" s="516"/>
      <c r="AP10" s="516"/>
      <c r="AQ10" s="516"/>
      <c r="AR10" s="516"/>
      <c r="AS10" s="516">
        <v>50</v>
      </c>
      <c r="AT10" s="516"/>
      <c r="AU10" s="516"/>
      <c r="AV10" s="516"/>
      <c r="AW10" s="516">
        <v>428</v>
      </c>
      <c r="AX10" s="516"/>
      <c r="AY10" s="516"/>
      <c r="AZ10" s="516"/>
      <c r="BA10" s="516"/>
      <c r="BB10" s="516">
        <v>62</v>
      </c>
      <c r="BC10" s="516"/>
      <c r="BD10" s="516"/>
      <c r="BE10" s="516"/>
      <c r="BF10" s="516"/>
      <c r="BG10" s="516">
        <v>938</v>
      </c>
      <c r="BH10" s="516"/>
      <c r="BI10" s="516"/>
      <c r="BJ10" s="516"/>
      <c r="BK10" s="516"/>
    </row>
    <row r="11" spans="1:63" ht="16.5" customHeight="1">
      <c r="A11" s="508" t="s">
        <v>119</v>
      </c>
      <c r="B11" s="508"/>
      <c r="C11" s="508"/>
      <c r="D11" s="508"/>
      <c r="E11" s="508"/>
      <c r="F11" s="508"/>
      <c r="G11" s="637"/>
      <c r="H11" s="640">
        <f>R11+AA11+AJ11+AS11+BB11+H33+R33+AB33</f>
        <v>459</v>
      </c>
      <c r="I11" s="516"/>
      <c r="J11" s="516"/>
      <c r="K11" s="516"/>
      <c r="L11" s="516"/>
      <c r="M11" s="516">
        <f>V11+AE11+AN11+AW11+BG11+M33+W33</f>
        <v>5710</v>
      </c>
      <c r="N11" s="516"/>
      <c r="O11" s="516"/>
      <c r="P11" s="516"/>
      <c r="Q11" s="516"/>
      <c r="R11" s="516">
        <v>74</v>
      </c>
      <c r="S11" s="516"/>
      <c r="T11" s="516"/>
      <c r="U11" s="516"/>
      <c r="V11" s="516">
        <v>1886</v>
      </c>
      <c r="W11" s="516"/>
      <c r="X11" s="516"/>
      <c r="Y11" s="516"/>
      <c r="Z11" s="516"/>
      <c r="AA11" s="516">
        <v>87</v>
      </c>
      <c r="AB11" s="516"/>
      <c r="AC11" s="516"/>
      <c r="AD11" s="516"/>
      <c r="AE11" s="516">
        <v>312</v>
      </c>
      <c r="AF11" s="516"/>
      <c r="AG11" s="516"/>
      <c r="AH11" s="516"/>
      <c r="AI11" s="516"/>
      <c r="AJ11" s="516">
        <v>65</v>
      </c>
      <c r="AK11" s="516"/>
      <c r="AL11" s="516"/>
      <c r="AM11" s="516"/>
      <c r="AN11" s="516">
        <v>769</v>
      </c>
      <c r="AO11" s="516"/>
      <c r="AP11" s="516"/>
      <c r="AQ11" s="516"/>
      <c r="AR11" s="516"/>
      <c r="AS11" s="516">
        <v>50</v>
      </c>
      <c r="AT11" s="516"/>
      <c r="AU11" s="516"/>
      <c r="AV11" s="516"/>
      <c r="AW11" s="516">
        <v>506</v>
      </c>
      <c r="AX11" s="516"/>
      <c r="AY11" s="516"/>
      <c r="AZ11" s="516"/>
      <c r="BA11" s="516"/>
      <c r="BB11" s="516">
        <v>65</v>
      </c>
      <c r="BC11" s="516"/>
      <c r="BD11" s="516"/>
      <c r="BE11" s="516"/>
      <c r="BF11" s="516"/>
      <c r="BG11" s="516">
        <v>1019</v>
      </c>
      <c r="BH11" s="516"/>
      <c r="BI11" s="516"/>
      <c r="BJ11" s="516"/>
      <c r="BK11" s="516"/>
    </row>
    <row r="12" spans="1:63" ht="16.5" customHeight="1">
      <c r="A12" s="508" t="s">
        <v>120</v>
      </c>
      <c r="B12" s="508"/>
      <c r="C12" s="508"/>
      <c r="D12" s="508"/>
      <c r="E12" s="508"/>
      <c r="F12" s="508"/>
      <c r="G12" s="637"/>
      <c r="H12" s="640">
        <f>R12+AA12+AJ12+AS12+BB12+H34+R34+AB34</f>
        <v>451</v>
      </c>
      <c r="I12" s="516"/>
      <c r="J12" s="516"/>
      <c r="K12" s="516"/>
      <c r="L12" s="516"/>
      <c r="M12" s="516">
        <f>V12+AE12+AN12+AW12+BG12+M34+W34</f>
        <v>5494</v>
      </c>
      <c r="N12" s="516"/>
      <c r="O12" s="516"/>
      <c r="P12" s="516"/>
      <c r="Q12" s="516"/>
      <c r="R12" s="516">
        <v>75</v>
      </c>
      <c r="S12" s="516"/>
      <c r="T12" s="516"/>
      <c r="U12" s="516"/>
      <c r="V12" s="516">
        <v>2092</v>
      </c>
      <c r="W12" s="516"/>
      <c r="X12" s="516"/>
      <c r="Y12" s="516"/>
      <c r="Z12" s="516"/>
      <c r="AA12" s="516">
        <v>86</v>
      </c>
      <c r="AB12" s="516"/>
      <c r="AC12" s="516"/>
      <c r="AD12" s="516"/>
      <c r="AE12" s="516">
        <v>289</v>
      </c>
      <c r="AF12" s="516"/>
      <c r="AG12" s="516"/>
      <c r="AH12" s="516"/>
      <c r="AI12" s="516"/>
      <c r="AJ12" s="516">
        <v>73</v>
      </c>
      <c r="AK12" s="516"/>
      <c r="AL12" s="516"/>
      <c r="AM12" s="516"/>
      <c r="AN12" s="516">
        <v>737</v>
      </c>
      <c r="AO12" s="516"/>
      <c r="AP12" s="516"/>
      <c r="AQ12" s="516"/>
      <c r="AR12" s="516"/>
      <c r="AS12" s="516">
        <v>48</v>
      </c>
      <c r="AT12" s="516"/>
      <c r="AU12" s="516"/>
      <c r="AV12" s="516"/>
      <c r="AW12" s="516">
        <v>423</v>
      </c>
      <c r="AX12" s="516"/>
      <c r="AY12" s="516"/>
      <c r="AZ12" s="516"/>
      <c r="BA12" s="516"/>
      <c r="BB12" s="516">
        <v>70</v>
      </c>
      <c r="BC12" s="516"/>
      <c r="BD12" s="516"/>
      <c r="BE12" s="516"/>
      <c r="BF12" s="516"/>
      <c r="BG12" s="516">
        <v>907</v>
      </c>
      <c r="BH12" s="516"/>
      <c r="BI12" s="516"/>
      <c r="BJ12" s="516"/>
      <c r="BK12" s="516"/>
    </row>
    <row r="13" spans="1:63" ht="16.5" customHeight="1">
      <c r="A13" s="508" t="s">
        <v>121</v>
      </c>
      <c r="B13" s="508"/>
      <c r="C13" s="508"/>
      <c r="D13" s="508"/>
      <c r="E13" s="508"/>
      <c r="F13" s="508"/>
      <c r="G13" s="637"/>
      <c r="H13" s="640">
        <f>R13+AA13+AJ13+AS13+BB13+H35+R35+AB35</f>
        <v>451</v>
      </c>
      <c r="I13" s="516"/>
      <c r="J13" s="516"/>
      <c r="K13" s="516"/>
      <c r="L13" s="516"/>
      <c r="M13" s="516">
        <f>V13+AE13+AN13+AW13+BG13+M35+W35</f>
        <v>5463</v>
      </c>
      <c r="N13" s="516"/>
      <c r="O13" s="516"/>
      <c r="P13" s="516"/>
      <c r="Q13" s="516"/>
      <c r="R13" s="516">
        <v>78</v>
      </c>
      <c r="S13" s="516"/>
      <c r="T13" s="516"/>
      <c r="U13" s="516"/>
      <c r="V13" s="516">
        <v>2252</v>
      </c>
      <c r="W13" s="516"/>
      <c r="X13" s="516"/>
      <c r="Y13" s="516"/>
      <c r="Z13" s="516"/>
      <c r="AA13" s="516">
        <v>87</v>
      </c>
      <c r="AB13" s="516"/>
      <c r="AC13" s="516"/>
      <c r="AD13" s="516"/>
      <c r="AE13" s="516">
        <v>280</v>
      </c>
      <c r="AF13" s="516"/>
      <c r="AG13" s="516"/>
      <c r="AH13" s="516"/>
      <c r="AI13" s="516"/>
      <c r="AJ13" s="516">
        <v>66</v>
      </c>
      <c r="AK13" s="516"/>
      <c r="AL13" s="516"/>
      <c r="AM13" s="516"/>
      <c r="AN13" s="516">
        <v>638</v>
      </c>
      <c r="AO13" s="516"/>
      <c r="AP13" s="516"/>
      <c r="AQ13" s="516"/>
      <c r="AR13" s="516"/>
      <c r="AS13" s="516">
        <v>38</v>
      </c>
      <c r="AT13" s="516"/>
      <c r="AU13" s="516"/>
      <c r="AV13" s="516"/>
      <c r="AW13" s="516">
        <v>330</v>
      </c>
      <c r="AX13" s="516"/>
      <c r="AY13" s="516"/>
      <c r="AZ13" s="516"/>
      <c r="BA13" s="516"/>
      <c r="BB13" s="516">
        <v>68</v>
      </c>
      <c r="BC13" s="516"/>
      <c r="BD13" s="516"/>
      <c r="BE13" s="516"/>
      <c r="BF13" s="516"/>
      <c r="BG13" s="516">
        <v>773</v>
      </c>
      <c r="BH13" s="516"/>
      <c r="BI13" s="516"/>
      <c r="BJ13" s="516"/>
      <c r="BK13" s="516"/>
    </row>
    <row r="14" spans="1:63" ht="16.5" customHeight="1">
      <c r="A14" s="508" t="s">
        <v>122</v>
      </c>
      <c r="B14" s="508"/>
      <c r="C14" s="508"/>
      <c r="D14" s="508"/>
      <c r="E14" s="508"/>
      <c r="F14" s="508"/>
      <c r="G14" s="637"/>
      <c r="H14" s="640">
        <f>R14+AA14+AJ14+AS14+BB14+H36+R36+AB36</f>
        <v>405</v>
      </c>
      <c r="I14" s="516"/>
      <c r="J14" s="516"/>
      <c r="K14" s="516"/>
      <c r="L14" s="516"/>
      <c r="M14" s="516">
        <f>V14+AE14+AN14+AW14+BG14+M36+W36</f>
        <v>5622</v>
      </c>
      <c r="N14" s="516"/>
      <c r="O14" s="516"/>
      <c r="P14" s="516"/>
      <c r="Q14" s="516"/>
      <c r="R14" s="516">
        <v>72</v>
      </c>
      <c r="S14" s="516"/>
      <c r="T14" s="516"/>
      <c r="U14" s="516"/>
      <c r="V14" s="516">
        <v>2650</v>
      </c>
      <c r="W14" s="516"/>
      <c r="X14" s="516"/>
      <c r="Y14" s="516"/>
      <c r="Z14" s="516"/>
      <c r="AA14" s="516">
        <v>88</v>
      </c>
      <c r="AB14" s="516"/>
      <c r="AC14" s="516"/>
      <c r="AD14" s="516"/>
      <c r="AE14" s="516">
        <v>293</v>
      </c>
      <c r="AF14" s="516"/>
      <c r="AG14" s="516"/>
      <c r="AH14" s="516"/>
      <c r="AI14" s="516"/>
      <c r="AJ14" s="516">
        <v>57</v>
      </c>
      <c r="AK14" s="516"/>
      <c r="AL14" s="516"/>
      <c r="AM14" s="516"/>
      <c r="AN14" s="516">
        <v>550</v>
      </c>
      <c r="AO14" s="516"/>
      <c r="AP14" s="516"/>
      <c r="AQ14" s="516"/>
      <c r="AR14" s="516"/>
      <c r="AS14" s="516">
        <v>31</v>
      </c>
      <c r="AT14" s="516"/>
      <c r="AU14" s="516"/>
      <c r="AV14" s="516"/>
      <c r="AW14" s="516">
        <v>238</v>
      </c>
      <c r="AX14" s="516"/>
      <c r="AY14" s="516"/>
      <c r="AZ14" s="516"/>
      <c r="BA14" s="516"/>
      <c r="BB14" s="516">
        <v>55</v>
      </c>
      <c r="BC14" s="516"/>
      <c r="BD14" s="516"/>
      <c r="BE14" s="516"/>
      <c r="BF14" s="516"/>
      <c r="BG14" s="516">
        <v>814</v>
      </c>
      <c r="BH14" s="516"/>
      <c r="BI14" s="516"/>
      <c r="BJ14" s="516"/>
      <c r="BK14" s="516"/>
    </row>
    <row r="15" spans="1:63" ht="16.5" customHeight="1">
      <c r="A15" s="508"/>
      <c r="B15" s="508"/>
      <c r="C15" s="508"/>
      <c r="D15" s="508"/>
      <c r="E15" s="508"/>
      <c r="F15" s="508"/>
      <c r="G15" s="637"/>
      <c r="H15" s="640"/>
      <c r="I15" s="516"/>
      <c r="J15" s="516"/>
      <c r="K15" s="516"/>
      <c r="L15" s="516"/>
      <c r="M15" s="516"/>
      <c r="N15" s="516"/>
      <c r="O15" s="516"/>
      <c r="P15" s="516"/>
      <c r="Q15" s="516"/>
      <c r="R15" s="516"/>
      <c r="S15" s="516"/>
      <c r="T15" s="516"/>
      <c r="U15" s="516"/>
      <c r="V15" s="516"/>
      <c r="W15" s="516"/>
      <c r="X15" s="516"/>
      <c r="Y15" s="516"/>
      <c r="Z15" s="516"/>
      <c r="AA15" s="516"/>
      <c r="AB15" s="516"/>
      <c r="AC15" s="516"/>
      <c r="AD15" s="516"/>
      <c r="AE15" s="516"/>
      <c r="AF15" s="516"/>
      <c r="AG15" s="516"/>
      <c r="AH15" s="516"/>
      <c r="AI15" s="516"/>
      <c r="AJ15" s="516"/>
      <c r="AK15" s="516"/>
      <c r="AL15" s="516"/>
      <c r="AM15" s="516"/>
      <c r="AN15" s="516"/>
      <c r="AO15" s="516"/>
      <c r="AP15" s="516"/>
      <c r="AQ15" s="516"/>
      <c r="AR15" s="516"/>
      <c r="AS15" s="516"/>
      <c r="AT15" s="516"/>
      <c r="AU15" s="516"/>
      <c r="AV15" s="516"/>
      <c r="AW15" s="516"/>
      <c r="AX15" s="516"/>
      <c r="AY15" s="516"/>
      <c r="AZ15" s="516"/>
      <c r="BA15" s="516"/>
      <c r="BB15" s="516"/>
      <c r="BC15" s="516"/>
      <c r="BD15" s="516"/>
      <c r="BE15" s="516"/>
      <c r="BF15" s="516"/>
      <c r="BG15" s="516"/>
      <c r="BH15" s="516"/>
      <c r="BI15" s="516"/>
      <c r="BJ15" s="516"/>
      <c r="BK15" s="516"/>
    </row>
    <row r="16" spans="1:63" ht="16.5" customHeight="1">
      <c r="A16" s="508" t="s">
        <v>123</v>
      </c>
      <c r="B16" s="508"/>
      <c r="C16" s="508"/>
      <c r="D16" s="508"/>
      <c r="E16" s="508"/>
      <c r="F16" s="508"/>
      <c r="G16" s="637"/>
      <c r="H16" s="640">
        <f>R16+AA16+AJ16+AS16+BB16+H38+R38+AB38</f>
        <v>421</v>
      </c>
      <c r="I16" s="516"/>
      <c r="J16" s="516"/>
      <c r="K16" s="516"/>
      <c r="L16" s="516"/>
      <c r="M16" s="516">
        <f>V16+AE16+AN16+AW16+BG16+M38+W38</f>
        <v>5438</v>
      </c>
      <c r="N16" s="516"/>
      <c r="O16" s="516"/>
      <c r="P16" s="516"/>
      <c r="Q16" s="516"/>
      <c r="R16" s="516">
        <v>78</v>
      </c>
      <c r="S16" s="516"/>
      <c r="T16" s="516"/>
      <c r="U16" s="516"/>
      <c r="V16" s="516">
        <v>2316</v>
      </c>
      <c r="W16" s="516"/>
      <c r="X16" s="516"/>
      <c r="Y16" s="516"/>
      <c r="Z16" s="516"/>
      <c r="AA16" s="516">
        <v>80</v>
      </c>
      <c r="AB16" s="516"/>
      <c r="AC16" s="516"/>
      <c r="AD16" s="516"/>
      <c r="AE16" s="516">
        <v>268</v>
      </c>
      <c r="AF16" s="516"/>
      <c r="AG16" s="516"/>
      <c r="AH16" s="516"/>
      <c r="AI16" s="516"/>
      <c r="AJ16" s="516">
        <v>60</v>
      </c>
      <c r="AK16" s="516"/>
      <c r="AL16" s="516"/>
      <c r="AM16" s="516"/>
      <c r="AN16" s="516">
        <v>605</v>
      </c>
      <c r="AO16" s="516"/>
      <c r="AP16" s="516"/>
      <c r="AQ16" s="516"/>
      <c r="AR16" s="516"/>
      <c r="AS16" s="516">
        <v>41</v>
      </c>
      <c r="AT16" s="516"/>
      <c r="AU16" s="516"/>
      <c r="AV16" s="516"/>
      <c r="AW16" s="516">
        <v>321</v>
      </c>
      <c r="AX16" s="516"/>
      <c r="AY16" s="516"/>
      <c r="AZ16" s="516"/>
      <c r="BA16" s="516"/>
      <c r="BB16" s="516">
        <v>57</v>
      </c>
      <c r="BC16" s="516"/>
      <c r="BD16" s="516"/>
      <c r="BE16" s="516"/>
      <c r="BF16" s="516"/>
      <c r="BG16" s="516">
        <v>907</v>
      </c>
      <c r="BH16" s="516"/>
      <c r="BI16" s="516"/>
      <c r="BJ16" s="516"/>
      <c r="BK16" s="516"/>
    </row>
    <row r="17" spans="1:63" ht="16.5" customHeight="1">
      <c r="A17" s="508" t="s">
        <v>124</v>
      </c>
      <c r="B17" s="508"/>
      <c r="C17" s="508"/>
      <c r="D17" s="508"/>
      <c r="E17" s="508"/>
      <c r="F17" s="508"/>
      <c r="G17" s="637"/>
      <c r="H17" s="640">
        <f>R17+AA17+AJ17+AS17+BB17+H39+R39+AB39</f>
        <v>439</v>
      </c>
      <c r="I17" s="516"/>
      <c r="J17" s="516"/>
      <c r="K17" s="516"/>
      <c r="L17" s="516"/>
      <c r="M17" s="516">
        <f>V17+AE17+AN17+AW17+BG17+M39+W39</f>
        <v>5779</v>
      </c>
      <c r="N17" s="516"/>
      <c r="O17" s="516"/>
      <c r="P17" s="516"/>
      <c r="Q17" s="516"/>
      <c r="R17" s="516">
        <v>81</v>
      </c>
      <c r="S17" s="516"/>
      <c r="T17" s="516"/>
      <c r="U17" s="516"/>
      <c r="V17" s="516">
        <v>2597</v>
      </c>
      <c r="W17" s="516"/>
      <c r="X17" s="516"/>
      <c r="Y17" s="516"/>
      <c r="Z17" s="516"/>
      <c r="AA17" s="516">
        <v>84</v>
      </c>
      <c r="AB17" s="516"/>
      <c r="AC17" s="516"/>
      <c r="AD17" s="516"/>
      <c r="AE17" s="516">
        <v>282</v>
      </c>
      <c r="AF17" s="516"/>
      <c r="AG17" s="516"/>
      <c r="AH17" s="516"/>
      <c r="AI17" s="516"/>
      <c r="AJ17" s="516">
        <v>63</v>
      </c>
      <c r="AK17" s="516"/>
      <c r="AL17" s="516"/>
      <c r="AM17" s="516"/>
      <c r="AN17" s="516">
        <v>744</v>
      </c>
      <c r="AO17" s="516"/>
      <c r="AP17" s="516"/>
      <c r="AQ17" s="516"/>
      <c r="AR17" s="516"/>
      <c r="AS17" s="516">
        <v>52</v>
      </c>
      <c r="AT17" s="516"/>
      <c r="AU17" s="516"/>
      <c r="AV17" s="516"/>
      <c r="AW17" s="516">
        <v>427</v>
      </c>
      <c r="AX17" s="516"/>
      <c r="AY17" s="516"/>
      <c r="AZ17" s="516"/>
      <c r="BA17" s="516"/>
      <c r="BB17" s="516">
        <v>53</v>
      </c>
      <c r="BC17" s="516"/>
      <c r="BD17" s="516"/>
      <c r="BE17" s="516"/>
      <c r="BF17" s="516"/>
      <c r="BG17" s="516">
        <v>797</v>
      </c>
      <c r="BH17" s="516"/>
      <c r="BI17" s="516"/>
      <c r="BJ17" s="516"/>
      <c r="BK17" s="516"/>
    </row>
    <row r="18" spans="1:63" ht="16.5" customHeight="1">
      <c r="A18" s="508" t="s">
        <v>125</v>
      </c>
      <c r="B18" s="508"/>
      <c r="C18" s="508"/>
      <c r="D18" s="508"/>
      <c r="E18" s="508"/>
      <c r="F18" s="508"/>
      <c r="G18" s="637"/>
      <c r="H18" s="640">
        <f>R18+AA18+AJ18+AS18+BB18+H40+R40+AB40</f>
        <v>431</v>
      </c>
      <c r="I18" s="516"/>
      <c r="J18" s="516"/>
      <c r="K18" s="516"/>
      <c r="L18" s="516"/>
      <c r="M18" s="516">
        <f>V18+AE18+AN18+AW18+BG18+M40+W40</f>
        <v>5499</v>
      </c>
      <c r="N18" s="516"/>
      <c r="O18" s="516"/>
      <c r="P18" s="516"/>
      <c r="Q18" s="516"/>
      <c r="R18" s="516">
        <v>81</v>
      </c>
      <c r="S18" s="516"/>
      <c r="T18" s="516"/>
      <c r="U18" s="516"/>
      <c r="V18" s="516">
        <v>2207</v>
      </c>
      <c r="W18" s="516"/>
      <c r="X18" s="516"/>
      <c r="Y18" s="516"/>
      <c r="Z18" s="516"/>
      <c r="AA18" s="516">
        <v>78</v>
      </c>
      <c r="AB18" s="516"/>
      <c r="AC18" s="516"/>
      <c r="AD18" s="516"/>
      <c r="AE18" s="516">
        <v>238</v>
      </c>
      <c r="AF18" s="516"/>
      <c r="AG18" s="516"/>
      <c r="AH18" s="516"/>
      <c r="AI18" s="516"/>
      <c r="AJ18" s="516">
        <v>69</v>
      </c>
      <c r="AK18" s="516"/>
      <c r="AL18" s="516"/>
      <c r="AM18" s="516"/>
      <c r="AN18" s="516">
        <v>757</v>
      </c>
      <c r="AO18" s="516"/>
      <c r="AP18" s="516"/>
      <c r="AQ18" s="516"/>
      <c r="AR18" s="516"/>
      <c r="AS18" s="516">
        <v>55</v>
      </c>
      <c r="AT18" s="516"/>
      <c r="AU18" s="516"/>
      <c r="AV18" s="516"/>
      <c r="AW18" s="516">
        <v>484</v>
      </c>
      <c r="AX18" s="516"/>
      <c r="AY18" s="516"/>
      <c r="AZ18" s="516"/>
      <c r="BA18" s="516"/>
      <c r="BB18" s="516">
        <v>52</v>
      </c>
      <c r="BC18" s="516"/>
      <c r="BD18" s="516"/>
      <c r="BE18" s="516"/>
      <c r="BF18" s="516"/>
      <c r="BG18" s="516">
        <v>874</v>
      </c>
      <c r="BH18" s="516"/>
      <c r="BI18" s="516"/>
      <c r="BJ18" s="516"/>
      <c r="BK18" s="516"/>
    </row>
    <row r="19" spans="1:63" ht="16.5" customHeight="1">
      <c r="A19" s="508" t="s">
        <v>126</v>
      </c>
      <c r="B19" s="508"/>
      <c r="C19" s="508"/>
      <c r="D19" s="508"/>
      <c r="E19" s="508"/>
      <c r="F19" s="508"/>
      <c r="G19" s="637"/>
      <c r="H19" s="640">
        <f>R19+AA19+AJ19+AS19+BB19+H41+R41+AB41</f>
        <v>376</v>
      </c>
      <c r="I19" s="516"/>
      <c r="J19" s="516"/>
      <c r="K19" s="516"/>
      <c r="L19" s="516"/>
      <c r="M19" s="516">
        <f>V19+AE19+AN19+AW19+BG19+M41+W41</f>
        <v>5382</v>
      </c>
      <c r="N19" s="516"/>
      <c r="O19" s="516"/>
      <c r="P19" s="516"/>
      <c r="Q19" s="516"/>
      <c r="R19" s="516">
        <v>80</v>
      </c>
      <c r="S19" s="516"/>
      <c r="T19" s="516"/>
      <c r="U19" s="516"/>
      <c r="V19" s="516">
        <v>2469</v>
      </c>
      <c r="W19" s="516"/>
      <c r="X19" s="516"/>
      <c r="Y19" s="516"/>
      <c r="Z19" s="516"/>
      <c r="AA19" s="516">
        <v>64</v>
      </c>
      <c r="AB19" s="516"/>
      <c r="AC19" s="516"/>
      <c r="AD19" s="516"/>
      <c r="AE19" s="516">
        <v>203</v>
      </c>
      <c r="AF19" s="516"/>
      <c r="AG19" s="516"/>
      <c r="AH19" s="516"/>
      <c r="AI19" s="516"/>
      <c r="AJ19" s="516">
        <v>53</v>
      </c>
      <c r="AK19" s="516"/>
      <c r="AL19" s="516"/>
      <c r="AM19" s="516"/>
      <c r="AN19" s="516">
        <v>572</v>
      </c>
      <c r="AO19" s="516"/>
      <c r="AP19" s="516"/>
      <c r="AQ19" s="516"/>
      <c r="AR19" s="516"/>
      <c r="AS19" s="516">
        <v>38</v>
      </c>
      <c r="AT19" s="516"/>
      <c r="AU19" s="516"/>
      <c r="AV19" s="516"/>
      <c r="AW19" s="516">
        <v>311</v>
      </c>
      <c r="AX19" s="516"/>
      <c r="AY19" s="516"/>
      <c r="AZ19" s="516"/>
      <c r="BA19" s="516"/>
      <c r="BB19" s="516">
        <v>51</v>
      </c>
      <c r="BC19" s="516"/>
      <c r="BD19" s="516"/>
      <c r="BE19" s="516"/>
      <c r="BF19" s="516"/>
      <c r="BG19" s="516">
        <v>838</v>
      </c>
      <c r="BH19" s="516"/>
      <c r="BI19" s="516"/>
      <c r="BJ19" s="516"/>
      <c r="BK19" s="516"/>
    </row>
    <row r="20" spans="1:63" ht="16.5" customHeight="1">
      <c r="A20" s="508" t="s">
        <v>636</v>
      </c>
      <c r="B20" s="508"/>
      <c r="C20" s="508"/>
      <c r="D20" s="508"/>
      <c r="E20" s="508"/>
      <c r="F20" s="508"/>
      <c r="G20" s="637"/>
      <c r="H20" s="640">
        <f>R20+AA20+AJ20+AS20+BB20+H42+R42+AB42</f>
        <v>389</v>
      </c>
      <c r="I20" s="516"/>
      <c r="J20" s="516"/>
      <c r="K20" s="516"/>
      <c r="L20" s="516"/>
      <c r="M20" s="516">
        <f>V20+AE20+AN20+AW20+BG20+M42+W42</f>
        <v>5170</v>
      </c>
      <c r="N20" s="516"/>
      <c r="O20" s="516"/>
      <c r="P20" s="516"/>
      <c r="Q20" s="516"/>
      <c r="R20" s="516">
        <v>73</v>
      </c>
      <c r="S20" s="516"/>
      <c r="T20" s="516"/>
      <c r="U20" s="516"/>
      <c r="V20" s="516">
        <v>2274</v>
      </c>
      <c r="W20" s="516"/>
      <c r="X20" s="516"/>
      <c r="Y20" s="516"/>
      <c r="Z20" s="516"/>
      <c r="AA20" s="516">
        <v>74</v>
      </c>
      <c r="AB20" s="516"/>
      <c r="AC20" s="516"/>
      <c r="AD20" s="516"/>
      <c r="AE20" s="516">
        <v>228</v>
      </c>
      <c r="AF20" s="516"/>
      <c r="AG20" s="516"/>
      <c r="AH20" s="516"/>
      <c r="AI20" s="516"/>
      <c r="AJ20" s="516">
        <v>48</v>
      </c>
      <c r="AK20" s="516"/>
      <c r="AL20" s="516"/>
      <c r="AM20" s="516"/>
      <c r="AN20" s="516">
        <v>551</v>
      </c>
      <c r="AO20" s="516"/>
      <c r="AP20" s="516"/>
      <c r="AQ20" s="516"/>
      <c r="AR20" s="516"/>
      <c r="AS20" s="516">
        <v>47</v>
      </c>
      <c r="AT20" s="516"/>
      <c r="AU20" s="516"/>
      <c r="AV20" s="516"/>
      <c r="AW20" s="516">
        <v>377</v>
      </c>
      <c r="AX20" s="516"/>
      <c r="AY20" s="516"/>
      <c r="AZ20" s="516"/>
      <c r="BA20" s="516"/>
      <c r="BB20" s="516">
        <v>50</v>
      </c>
      <c r="BC20" s="516"/>
      <c r="BD20" s="516"/>
      <c r="BE20" s="516"/>
      <c r="BF20" s="516"/>
      <c r="BG20" s="516">
        <v>732</v>
      </c>
      <c r="BH20" s="516"/>
      <c r="BI20" s="516"/>
      <c r="BJ20" s="516"/>
      <c r="BK20" s="516"/>
    </row>
    <row r="21" spans="1:63" ht="16.5" customHeight="1">
      <c r="A21" s="508"/>
      <c r="B21" s="508"/>
      <c r="C21" s="508"/>
      <c r="D21" s="508"/>
      <c r="E21" s="508"/>
      <c r="F21" s="508"/>
      <c r="G21" s="637"/>
      <c r="H21" s="640"/>
      <c r="I21" s="516"/>
      <c r="J21" s="516"/>
      <c r="K21" s="516"/>
      <c r="L21" s="516"/>
      <c r="M21" s="516"/>
      <c r="N21" s="516"/>
      <c r="O21" s="516"/>
      <c r="P21" s="516"/>
      <c r="Q21" s="516"/>
      <c r="R21" s="516"/>
      <c r="S21" s="516"/>
      <c r="T21" s="516"/>
      <c r="U21" s="516"/>
      <c r="V21" s="516"/>
      <c r="W21" s="516"/>
      <c r="X21" s="516"/>
      <c r="Y21" s="516"/>
      <c r="Z21" s="516"/>
      <c r="AA21" s="516"/>
      <c r="AB21" s="516"/>
      <c r="AC21" s="516"/>
      <c r="AD21" s="516"/>
      <c r="AE21" s="516"/>
      <c r="AF21" s="516"/>
      <c r="AG21" s="516"/>
      <c r="AH21" s="516"/>
      <c r="AI21" s="516"/>
      <c r="AJ21" s="516"/>
      <c r="AK21" s="516"/>
      <c r="AL21" s="516"/>
      <c r="AM21" s="516"/>
      <c r="AN21" s="516"/>
      <c r="AO21" s="516"/>
      <c r="AP21" s="516"/>
      <c r="AQ21" s="516"/>
      <c r="AR21" s="516"/>
      <c r="AS21" s="516"/>
      <c r="AT21" s="516"/>
      <c r="AU21" s="516"/>
      <c r="AV21" s="516"/>
      <c r="AW21" s="516"/>
      <c r="AX21" s="516"/>
      <c r="AY21" s="516"/>
      <c r="AZ21" s="516"/>
      <c r="BA21" s="516"/>
      <c r="BB21" s="516"/>
      <c r="BC21" s="516"/>
      <c r="BD21" s="516"/>
      <c r="BE21" s="516"/>
      <c r="BF21" s="516"/>
      <c r="BG21" s="516"/>
      <c r="BH21" s="516"/>
      <c r="BI21" s="516"/>
      <c r="BJ21" s="516"/>
      <c r="BK21" s="516"/>
    </row>
    <row r="22" spans="1:63" ht="16.5" customHeight="1">
      <c r="A22" s="508" t="s">
        <v>114</v>
      </c>
      <c r="B22" s="508"/>
      <c r="C22" s="508"/>
      <c r="D22" s="508"/>
      <c r="E22" s="508"/>
      <c r="F22" s="508"/>
      <c r="G22" s="637"/>
      <c r="H22" s="640">
        <f>R22+AA22+AJ22+AS22+BB22+H44+R44+AB44</f>
        <v>423</v>
      </c>
      <c r="I22" s="516"/>
      <c r="J22" s="516"/>
      <c r="K22" s="516"/>
      <c r="L22" s="516"/>
      <c r="M22" s="516">
        <f>V22+AE22+AN22+AW22+BG22+M44+W44</f>
        <v>6426</v>
      </c>
      <c r="N22" s="516"/>
      <c r="O22" s="516"/>
      <c r="P22" s="516"/>
      <c r="Q22" s="516"/>
      <c r="R22" s="516">
        <v>73</v>
      </c>
      <c r="S22" s="516"/>
      <c r="T22" s="516"/>
      <c r="U22" s="516"/>
      <c r="V22" s="516">
        <v>2749</v>
      </c>
      <c r="W22" s="516"/>
      <c r="X22" s="516"/>
      <c r="Y22" s="516"/>
      <c r="Z22" s="516"/>
      <c r="AA22" s="516">
        <v>78</v>
      </c>
      <c r="AB22" s="516"/>
      <c r="AC22" s="516"/>
      <c r="AD22" s="516"/>
      <c r="AE22" s="516">
        <v>306</v>
      </c>
      <c r="AF22" s="516"/>
      <c r="AG22" s="516"/>
      <c r="AH22" s="516"/>
      <c r="AI22" s="516"/>
      <c r="AJ22" s="516">
        <v>61</v>
      </c>
      <c r="AK22" s="516"/>
      <c r="AL22" s="516"/>
      <c r="AM22" s="516"/>
      <c r="AN22" s="516">
        <v>728</v>
      </c>
      <c r="AO22" s="516"/>
      <c r="AP22" s="516"/>
      <c r="AQ22" s="516"/>
      <c r="AR22" s="516"/>
      <c r="AS22" s="516">
        <v>46</v>
      </c>
      <c r="AT22" s="516"/>
      <c r="AU22" s="516"/>
      <c r="AV22" s="516"/>
      <c r="AW22" s="516">
        <v>511</v>
      </c>
      <c r="AX22" s="516"/>
      <c r="AY22" s="516"/>
      <c r="AZ22" s="516"/>
      <c r="BA22" s="516"/>
      <c r="BB22" s="516">
        <v>58</v>
      </c>
      <c r="BC22" s="516"/>
      <c r="BD22" s="516"/>
      <c r="BE22" s="516"/>
      <c r="BF22" s="516"/>
      <c r="BG22" s="516">
        <v>963</v>
      </c>
      <c r="BH22" s="516"/>
      <c r="BI22" s="516"/>
      <c r="BJ22" s="516"/>
      <c r="BK22" s="516"/>
    </row>
    <row r="23" spans="1:63" ht="16.5" customHeight="1">
      <c r="A23" s="501" t="s">
        <v>115</v>
      </c>
      <c r="B23" s="501"/>
      <c r="C23" s="501"/>
      <c r="D23" s="501"/>
      <c r="E23" s="501"/>
      <c r="F23" s="501"/>
      <c r="G23" s="501"/>
      <c r="H23" s="639">
        <f>R23+AA23+AJ23+AS23+BB23+H45+R45+AB45</f>
        <v>426</v>
      </c>
      <c r="I23" s="636"/>
      <c r="J23" s="636"/>
      <c r="K23" s="636"/>
      <c r="L23" s="636"/>
      <c r="M23" s="636">
        <f>V23+AE23+AN23+AW23+BG23+M45+W45</f>
        <v>5809</v>
      </c>
      <c r="N23" s="636"/>
      <c r="O23" s="636"/>
      <c r="P23" s="636"/>
      <c r="Q23" s="636"/>
      <c r="R23" s="636">
        <v>84</v>
      </c>
      <c r="S23" s="636"/>
      <c r="T23" s="636"/>
      <c r="U23" s="636"/>
      <c r="V23" s="636">
        <v>2552</v>
      </c>
      <c r="W23" s="636"/>
      <c r="X23" s="636"/>
      <c r="Y23" s="636"/>
      <c r="Z23" s="636"/>
      <c r="AA23" s="636">
        <v>80</v>
      </c>
      <c r="AB23" s="636"/>
      <c r="AC23" s="636"/>
      <c r="AD23" s="636"/>
      <c r="AE23" s="636">
        <v>251</v>
      </c>
      <c r="AF23" s="636"/>
      <c r="AG23" s="636"/>
      <c r="AH23" s="636"/>
      <c r="AI23" s="636"/>
      <c r="AJ23" s="636">
        <v>55</v>
      </c>
      <c r="AK23" s="636"/>
      <c r="AL23" s="636"/>
      <c r="AM23" s="636"/>
      <c r="AN23" s="636">
        <v>595</v>
      </c>
      <c r="AO23" s="636"/>
      <c r="AP23" s="636"/>
      <c r="AQ23" s="636"/>
      <c r="AR23" s="636"/>
      <c r="AS23" s="636">
        <v>42</v>
      </c>
      <c r="AT23" s="636"/>
      <c r="AU23" s="636"/>
      <c r="AV23" s="636"/>
      <c r="AW23" s="636">
        <v>350</v>
      </c>
      <c r="AX23" s="636"/>
      <c r="AY23" s="636"/>
      <c r="AZ23" s="636"/>
      <c r="BA23" s="636"/>
      <c r="BB23" s="636">
        <v>60</v>
      </c>
      <c r="BC23" s="636"/>
      <c r="BD23" s="636"/>
      <c r="BE23" s="636"/>
      <c r="BF23" s="636"/>
      <c r="BG23" s="636">
        <v>876</v>
      </c>
      <c r="BH23" s="636"/>
      <c r="BI23" s="636"/>
      <c r="BJ23" s="636"/>
      <c r="BK23" s="636"/>
    </row>
    <row r="24" spans="1:59" ht="16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24"/>
      <c r="AV24" s="24"/>
      <c r="AW24" s="15"/>
      <c r="AX24" s="24"/>
      <c r="AY24" s="15"/>
      <c r="AZ24" s="24"/>
      <c r="BA24" s="15"/>
      <c r="BB24" s="24"/>
      <c r="BC24" s="15"/>
      <c r="BD24" s="24"/>
      <c r="BE24" s="24"/>
      <c r="BF24" s="24"/>
      <c r="BG24" s="24"/>
    </row>
    <row r="25" spans="1:59" ht="15" customHeight="1" thickBot="1">
      <c r="A25" s="101" t="s">
        <v>40</v>
      </c>
      <c r="B25" s="8"/>
      <c r="C25" s="10"/>
      <c r="D25" s="13"/>
      <c r="E25" s="10"/>
      <c r="F25" s="13"/>
      <c r="G25" s="11"/>
      <c r="H25" s="11"/>
      <c r="I25" s="11"/>
      <c r="J25" s="11"/>
      <c r="K25" s="10"/>
      <c r="L25" s="10"/>
      <c r="M25" s="8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</row>
    <row r="26" spans="1:59" ht="17.25" customHeight="1">
      <c r="A26" s="498" t="s">
        <v>26</v>
      </c>
      <c r="B26" s="498"/>
      <c r="C26" s="498"/>
      <c r="D26" s="498"/>
      <c r="E26" s="498"/>
      <c r="F26" s="498"/>
      <c r="G26" s="499"/>
      <c r="H26" s="542" t="s">
        <v>635</v>
      </c>
      <c r="I26" s="542"/>
      <c r="J26" s="542"/>
      <c r="K26" s="542"/>
      <c r="L26" s="542"/>
      <c r="M26" s="542"/>
      <c r="N26" s="542"/>
      <c r="O26" s="542"/>
      <c r="P26" s="542"/>
      <c r="Q26" s="542"/>
      <c r="R26" s="542" t="s">
        <v>634</v>
      </c>
      <c r="S26" s="542"/>
      <c r="T26" s="542"/>
      <c r="U26" s="542"/>
      <c r="V26" s="542"/>
      <c r="W26" s="542"/>
      <c r="X26" s="542"/>
      <c r="Y26" s="542"/>
      <c r="Z26" s="542"/>
      <c r="AA26" s="542"/>
      <c r="AB26" s="542" t="s">
        <v>72</v>
      </c>
      <c r="AC26" s="542"/>
      <c r="AD26" s="542"/>
      <c r="AE26" s="542"/>
      <c r="AF26" s="542"/>
      <c r="AG26" s="542"/>
      <c r="AH26" s="544"/>
      <c r="AJ26" s="8"/>
      <c r="AK26" s="8"/>
      <c r="AL26" s="8"/>
      <c r="AM26" s="8"/>
      <c r="AN26" s="8"/>
      <c r="AO26" s="8"/>
      <c r="AP26" s="60"/>
      <c r="AQ26" s="60"/>
      <c r="AR26" s="61"/>
      <c r="AS26" s="60"/>
      <c r="AT26" s="60"/>
      <c r="AU26" s="60"/>
      <c r="AV26" s="61"/>
      <c r="AW26" s="60"/>
      <c r="AX26" s="60"/>
      <c r="AY26" s="60"/>
      <c r="AZ26" s="8"/>
      <c r="BA26" s="8"/>
      <c r="BB26" s="8"/>
      <c r="BC26" s="8"/>
      <c r="BD26" s="8"/>
      <c r="BE26" s="8"/>
      <c r="BF26" s="8"/>
      <c r="BG26" s="8"/>
    </row>
    <row r="27" spans="1:59" ht="17.25" customHeight="1">
      <c r="A27" s="501"/>
      <c r="B27" s="501"/>
      <c r="C27" s="501"/>
      <c r="D27" s="501"/>
      <c r="E27" s="501"/>
      <c r="F27" s="501"/>
      <c r="G27" s="502"/>
      <c r="H27" s="584" t="s">
        <v>633</v>
      </c>
      <c r="I27" s="584"/>
      <c r="J27" s="584"/>
      <c r="K27" s="584"/>
      <c r="L27" s="584"/>
      <c r="M27" s="584" t="s">
        <v>632</v>
      </c>
      <c r="N27" s="584"/>
      <c r="O27" s="584"/>
      <c r="P27" s="584"/>
      <c r="Q27" s="584"/>
      <c r="R27" s="584" t="s">
        <v>633</v>
      </c>
      <c r="S27" s="584"/>
      <c r="T27" s="584"/>
      <c r="U27" s="584"/>
      <c r="V27" s="584"/>
      <c r="W27" s="584" t="s">
        <v>632</v>
      </c>
      <c r="X27" s="584"/>
      <c r="Y27" s="584"/>
      <c r="Z27" s="584"/>
      <c r="AA27" s="584"/>
      <c r="AB27" s="584" t="s">
        <v>73</v>
      </c>
      <c r="AC27" s="584"/>
      <c r="AD27" s="584"/>
      <c r="AE27" s="584"/>
      <c r="AF27" s="584"/>
      <c r="AG27" s="584"/>
      <c r="AH27" s="591"/>
      <c r="AJ27" s="65"/>
      <c r="AK27" s="64"/>
      <c r="AL27" s="64"/>
      <c r="AM27" s="65"/>
      <c r="AN27" s="64"/>
      <c r="AO27" s="64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8"/>
      <c r="BA27" s="8"/>
      <c r="BB27" s="8"/>
      <c r="BC27" s="8"/>
      <c r="BD27" s="8"/>
      <c r="BE27" s="8"/>
      <c r="BF27" s="8"/>
      <c r="BG27" s="8"/>
    </row>
    <row r="28" spans="1:59" ht="15.75" customHeight="1">
      <c r="A28" s="508" t="s">
        <v>631</v>
      </c>
      <c r="B28" s="508"/>
      <c r="C28" s="508"/>
      <c r="D28" s="508"/>
      <c r="E28" s="508"/>
      <c r="F28" s="508"/>
      <c r="G28" s="508"/>
      <c r="H28" s="616">
        <v>836</v>
      </c>
      <c r="I28" s="611"/>
      <c r="J28" s="611"/>
      <c r="K28" s="611"/>
      <c r="L28" s="611"/>
      <c r="M28" s="611">
        <v>11258</v>
      </c>
      <c r="N28" s="611"/>
      <c r="O28" s="611"/>
      <c r="P28" s="611"/>
      <c r="Q28" s="611"/>
      <c r="R28" s="611">
        <v>416</v>
      </c>
      <c r="S28" s="611"/>
      <c r="T28" s="611"/>
      <c r="U28" s="611"/>
      <c r="V28" s="611"/>
      <c r="W28" s="611">
        <v>1983</v>
      </c>
      <c r="X28" s="611"/>
      <c r="Y28" s="611"/>
      <c r="Z28" s="611"/>
      <c r="AA28" s="611"/>
      <c r="AB28" s="633">
        <v>41</v>
      </c>
      <c r="AC28" s="633"/>
      <c r="AD28" s="633"/>
      <c r="AE28" s="633"/>
      <c r="AF28" s="633"/>
      <c r="AG28" s="633"/>
      <c r="AH28" s="633"/>
      <c r="AJ28" s="13"/>
      <c r="AK28" s="13"/>
      <c r="AL28" s="13"/>
      <c r="AM28" s="13"/>
      <c r="AN28" s="13"/>
      <c r="AO28" s="13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</row>
    <row r="29" spans="1:59" ht="15.75" customHeight="1">
      <c r="A29" s="508">
        <v>19</v>
      </c>
      <c r="B29" s="508"/>
      <c r="C29" s="508"/>
      <c r="D29" s="508"/>
      <c r="E29" s="508"/>
      <c r="F29" s="508"/>
      <c r="G29" s="508"/>
      <c r="H29" s="616">
        <v>872</v>
      </c>
      <c r="I29" s="611"/>
      <c r="J29" s="611"/>
      <c r="K29" s="611"/>
      <c r="L29" s="611"/>
      <c r="M29" s="611">
        <v>10976</v>
      </c>
      <c r="N29" s="611"/>
      <c r="O29" s="611"/>
      <c r="P29" s="611"/>
      <c r="Q29" s="611"/>
      <c r="R29" s="611">
        <v>383</v>
      </c>
      <c r="S29" s="611"/>
      <c r="T29" s="611"/>
      <c r="U29" s="611"/>
      <c r="V29" s="611"/>
      <c r="W29" s="611">
        <v>1722</v>
      </c>
      <c r="X29" s="611"/>
      <c r="Y29" s="611"/>
      <c r="Z29" s="611"/>
      <c r="AA29" s="611"/>
      <c r="AB29" s="633">
        <v>28</v>
      </c>
      <c r="AC29" s="633"/>
      <c r="AD29" s="633"/>
      <c r="AE29" s="633"/>
      <c r="AF29" s="633"/>
      <c r="AG29" s="633"/>
      <c r="AH29" s="633"/>
      <c r="AJ29" s="13"/>
      <c r="AK29" s="13"/>
      <c r="AL29" s="13"/>
      <c r="AM29" s="13"/>
      <c r="AN29" s="13"/>
      <c r="AO29" s="13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</row>
    <row r="30" spans="1:59" ht="15.75" customHeight="1">
      <c r="A30" s="593">
        <v>20</v>
      </c>
      <c r="B30" s="593"/>
      <c r="C30" s="593"/>
      <c r="D30" s="593"/>
      <c r="E30" s="593"/>
      <c r="F30" s="593"/>
      <c r="G30" s="593"/>
      <c r="H30" s="620">
        <f>SUM(H32:L45)</f>
        <v>835</v>
      </c>
      <c r="I30" s="619"/>
      <c r="J30" s="619"/>
      <c r="K30" s="619"/>
      <c r="L30" s="619"/>
      <c r="M30" s="619">
        <f>SUM(M32:Q45)</f>
        <v>11116</v>
      </c>
      <c r="N30" s="619"/>
      <c r="O30" s="619"/>
      <c r="P30" s="619"/>
      <c r="Q30" s="619"/>
      <c r="R30" s="619">
        <f>SUM(R32:V45)</f>
        <v>378</v>
      </c>
      <c r="S30" s="619"/>
      <c r="T30" s="619"/>
      <c r="U30" s="619"/>
      <c r="V30" s="619"/>
      <c r="W30" s="619">
        <f>SUM(W32:AA45)</f>
        <v>1737</v>
      </c>
      <c r="X30" s="619"/>
      <c r="Y30" s="619"/>
      <c r="Z30" s="619"/>
      <c r="AA30" s="619"/>
      <c r="AB30" s="634">
        <f>SUM(AB32:AH45)</f>
        <v>48</v>
      </c>
      <c r="AC30" s="634"/>
      <c r="AD30" s="634"/>
      <c r="AE30" s="634"/>
      <c r="AF30" s="634"/>
      <c r="AG30" s="634"/>
      <c r="AH30" s="634"/>
      <c r="AJ30" s="13"/>
      <c r="AK30" s="13"/>
      <c r="AL30" s="13"/>
      <c r="AM30" s="13"/>
      <c r="AN30" s="13"/>
      <c r="AO30" s="13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</row>
    <row r="31" spans="1:59" ht="15.75" customHeight="1">
      <c r="A31" s="593"/>
      <c r="B31" s="593"/>
      <c r="C31" s="593"/>
      <c r="D31" s="593"/>
      <c r="E31" s="593"/>
      <c r="F31" s="593"/>
      <c r="G31" s="593"/>
      <c r="H31" s="635"/>
      <c r="I31" s="632"/>
      <c r="J31" s="632"/>
      <c r="K31" s="632"/>
      <c r="L31" s="632"/>
      <c r="M31" s="632"/>
      <c r="N31" s="632"/>
      <c r="O31" s="632"/>
      <c r="P31" s="632"/>
      <c r="Q31" s="632"/>
      <c r="R31" s="632"/>
      <c r="S31" s="632"/>
      <c r="T31" s="632"/>
      <c r="U31" s="632"/>
      <c r="V31" s="632"/>
      <c r="W31" s="632"/>
      <c r="X31" s="632"/>
      <c r="Y31" s="632"/>
      <c r="Z31" s="632"/>
      <c r="AA31" s="632"/>
      <c r="AB31" s="632"/>
      <c r="AC31" s="632"/>
      <c r="AD31" s="632"/>
      <c r="AE31" s="632"/>
      <c r="AF31" s="632"/>
      <c r="AG31" s="632"/>
      <c r="AH31" s="632"/>
      <c r="AJ31" s="15"/>
      <c r="AK31" s="15"/>
      <c r="AL31" s="15"/>
      <c r="AM31" s="15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</row>
    <row r="32" spans="1:48" ht="15.75" customHeight="1">
      <c r="A32" s="508" t="s">
        <v>630</v>
      </c>
      <c r="B32" s="508"/>
      <c r="C32" s="508"/>
      <c r="D32" s="508"/>
      <c r="E32" s="508"/>
      <c r="F32" s="508"/>
      <c r="G32" s="509"/>
      <c r="H32" s="628">
        <v>64</v>
      </c>
      <c r="I32" s="623"/>
      <c r="J32" s="623"/>
      <c r="K32" s="623"/>
      <c r="L32" s="623"/>
      <c r="M32" s="623">
        <v>923</v>
      </c>
      <c r="N32" s="623"/>
      <c r="O32" s="623"/>
      <c r="P32" s="623"/>
      <c r="Q32" s="623"/>
      <c r="R32" s="623">
        <v>33</v>
      </c>
      <c r="S32" s="623"/>
      <c r="T32" s="623"/>
      <c r="U32" s="623"/>
      <c r="V32" s="623"/>
      <c r="W32" s="623">
        <v>156</v>
      </c>
      <c r="X32" s="623"/>
      <c r="Y32" s="623"/>
      <c r="Z32" s="623"/>
      <c r="AA32" s="623"/>
      <c r="AB32" s="624">
        <v>25</v>
      </c>
      <c r="AC32" s="624"/>
      <c r="AD32" s="624"/>
      <c r="AE32" s="624"/>
      <c r="AF32" s="624"/>
      <c r="AG32" s="624"/>
      <c r="AH32" s="624"/>
      <c r="AJ32" s="13"/>
      <c r="AK32" s="13"/>
      <c r="AL32" s="13"/>
      <c r="AM32" s="13"/>
      <c r="AN32" s="13"/>
      <c r="AO32" s="13"/>
      <c r="AP32" s="13"/>
      <c r="AQ32" s="14"/>
      <c r="AR32" s="14"/>
      <c r="AS32" s="8"/>
      <c r="AT32" s="73"/>
      <c r="AU32" s="73"/>
      <c r="AV32" s="74"/>
    </row>
    <row r="33" spans="1:48" ht="15.75" customHeight="1">
      <c r="A33" s="508" t="s">
        <v>629</v>
      </c>
      <c r="B33" s="508"/>
      <c r="C33" s="508"/>
      <c r="D33" s="508"/>
      <c r="E33" s="508"/>
      <c r="F33" s="508"/>
      <c r="G33" s="509"/>
      <c r="H33" s="628">
        <v>76</v>
      </c>
      <c r="I33" s="623"/>
      <c r="J33" s="623"/>
      <c r="K33" s="623"/>
      <c r="L33" s="623"/>
      <c r="M33" s="623">
        <v>1046</v>
      </c>
      <c r="N33" s="623"/>
      <c r="O33" s="623"/>
      <c r="P33" s="623"/>
      <c r="Q33" s="623"/>
      <c r="R33" s="623">
        <v>36</v>
      </c>
      <c r="S33" s="623"/>
      <c r="T33" s="623"/>
      <c r="U33" s="623"/>
      <c r="V33" s="623"/>
      <c r="W33" s="623">
        <v>172</v>
      </c>
      <c r="X33" s="623"/>
      <c r="Y33" s="623"/>
      <c r="Z33" s="623"/>
      <c r="AA33" s="623"/>
      <c r="AB33" s="624">
        <v>6</v>
      </c>
      <c r="AC33" s="624"/>
      <c r="AD33" s="624"/>
      <c r="AE33" s="624"/>
      <c r="AF33" s="624"/>
      <c r="AG33" s="624"/>
      <c r="AH33" s="624"/>
      <c r="AJ33" s="13"/>
      <c r="AK33" s="13"/>
      <c r="AL33" s="13"/>
      <c r="AM33" s="13"/>
      <c r="AN33" s="13"/>
      <c r="AO33" s="13"/>
      <c r="AP33" s="13"/>
      <c r="AQ33" s="15"/>
      <c r="AR33" s="15"/>
      <c r="AS33" s="8"/>
      <c r="AT33" s="15"/>
      <c r="AU33" s="15"/>
      <c r="AV33" s="74"/>
    </row>
    <row r="34" spans="1:48" ht="15.75" customHeight="1">
      <c r="A34" s="508" t="s">
        <v>628</v>
      </c>
      <c r="B34" s="508"/>
      <c r="C34" s="508"/>
      <c r="D34" s="508"/>
      <c r="E34" s="508"/>
      <c r="F34" s="508"/>
      <c r="G34" s="509"/>
      <c r="H34" s="628">
        <v>70</v>
      </c>
      <c r="I34" s="623"/>
      <c r="J34" s="623"/>
      <c r="K34" s="623"/>
      <c r="L34" s="623"/>
      <c r="M34" s="623">
        <v>922</v>
      </c>
      <c r="N34" s="623"/>
      <c r="O34" s="623"/>
      <c r="P34" s="623"/>
      <c r="Q34" s="623"/>
      <c r="R34" s="623">
        <v>29</v>
      </c>
      <c r="S34" s="623"/>
      <c r="T34" s="623"/>
      <c r="U34" s="623"/>
      <c r="V34" s="623"/>
      <c r="W34" s="623">
        <v>124</v>
      </c>
      <c r="X34" s="623"/>
      <c r="Y34" s="623"/>
      <c r="Z34" s="623"/>
      <c r="AA34" s="623"/>
      <c r="AB34" s="629">
        <v>0</v>
      </c>
      <c r="AC34" s="629"/>
      <c r="AD34" s="629"/>
      <c r="AE34" s="629"/>
      <c r="AF34" s="629"/>
      <c r="AG34" s="629"/>
      <c r="AH34" s="629"/>
      <c r="AJ34" s="13"/>
      <c r="AK34" s="13"/>
      <c r="AL34" s="13"/>
      <c r="AM34" s="13"/>
      <c r="AN34" s="13"/>
      <c r="AO34" s="13"/>
      <c r="AP34" s="14"/>
      <c r="AQ34" s="13"/>
      <c r="AR34" s="13"/>
      <c r="AS34" s="36"/>
      <c r="AT34" s="11"/>
      <c r="AU34" s="11"/>
      <c r="AV34" s="74"/>
    </row>
    <row r="35" spans="1:48" ht="15.75" customHeight="1">
      <c r="A35" s="508" t="s">
        <v>627</v>
      </c>
      <c r="B35" s="508"/>
      <c r="C35" s="508"/>
      <c r="D35" s="508"/>
      <c r="E35" s="508"/>
      <c r="F35" s="508"/>
      <c r="G35" s="509"/>
      <c r="H35" s="628">
        <v>74</v>
      </c>
      <c r="I35" s="623"/>
      <c r="J35" s="623"/>
      <c r="K35" s="623"/>
      <c r="L35" s="623"/>
      <c r="M35" s="623">
        <v>1004</v>
      </c>
      <c r="N35" s="623"/>
      <c r="O35" s="623"/>
      <c r="P35" s="623"/>
      <c r="Q35" s="623"/>
      <c r="R35" s="623">
        <v>33</v>
      </c>
      <c r="S35" s="623"/>
      <c r="T35" s="623"/>
      <c r="U35" s="623"/>
      <c r="V35" s="623"/>
      <c r="W35" s="623">
        <v>186</v>
      </c>
      <c r="X35" s="623"/>
      <c r="Y35" s="623"/>
      <c r="Z35" s="623"/>
      <c r="AA35" s="623"/>
      <c r="AB35" s="630">
        <v>7</v>
      </c>
      <c r="AC35" s="630"/>
      <c r="AD35" s="630"/>
      <c r="AE35" s="630"/>
      <c r="AF35" s="630"/>
      <c r="AG35" s="630"/>
      <c r="AH35" s="630"/>
      <c r="AJ35" s="13"/>
      <c r="AK35" s="13"/>
      <c r="AL35" s="13"/>
      <c r="AM35" s="13"/>
      <c r="AN35" s="13"/>
      <c r="AO35" s="13"/>
      <c r="AQ35" s="15"/>
      <c r="AR35" s="15"/>
      <c r="AS35" s="8"/>
      <c r="AT35" s="10"/>
      <c r="AU35" s="10"/>
      <c r="AV35" s="74"/>
    </row>
    <row r="36" spans="1:59" ht="15.75" customHeight="1">
      <c r="A36" s="508" t="s">
        <v>626</v>
      </c>
      <c r="B36" s="508"/>
      <c r="C36" s="508"/>
      <c r="D36" s="508"/>
      <c r="E36" s="508"/>
      <c r="F36" s="508"/>
      <c r="G36" s="509"/>
      <c r="H36" s="628">
        <v>75</v>
      </c>
      <c r="I36" s="623"/>
      <c r="J36" s="623"/>
      <c r="K36" s="623"/>
      <c r="L36" s="623"/>
      <c r="M36" s="623">
        <v>964</v>
      </c>
      <c r="N36" s="623"/>
      <c r="O36" s="623"/>
      <c r="P36" s="623"/>
      <c r="Q36" s="623"/>
      <c r="R36" s="623">
        <v>27</v>
      </c>
      <c r="S36" s="623"/>
      <c r="T36" s="623"/>
      <c r="U36" s="623"/>
      <c r="V36" s="623"/>
      <c r="W36" s="623">
        <v>113</v>
      </c>
      <c r="X36" s="623"/>
      <c r="Y36" s="623"/>
      <c r="Z36" s="623"/>
      <c r="AA36" s="623"/>
      <c r="AB36" s="629">
        <v>0</v>
      </c>
      <c r="AC36" s="629"/>
      <c r="AD36" s="629"/>
      <c r="AE36" s="629"/>
      <c r="AF36" s="629"/>
      <c r="AG36" s="629"/>
      <c r="AH36" s="629"/>
      <c r="AJ36" s="13"/>
      <c r="AK36" s="13"/>
      <c r="AL36" s="13"/>
      <c r="AM36" s="13"/>
      <c r="AN36" s="13"/>
      <c r="AO36" s="13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</row>
    <row r="37" spans="1:49" ht="15.75" customHeight="1">
      <c r="A37" s="508"/>
      <c r="B37" s="508"/>
      <c r="C37" s="508"/>
      <c r="D37" s="508"/>
      <c r="E37" s="508"/>
      <c r="F37" s="508"/>
      <c r="G37" s="509"/>
      <c r="H37" s="628"/>
      <c r="I37" s="623"/>
      <c r="J37" s="623"/>
      <c r="K37" s="623"/>
      <c r="L37" s="623"/>
      <c r="M37" s="623"/>
      <c r="N37" s="623"/>
      <c r="O37" s="623"/>
      <c r="P37" s="623"/>
      <c r="Q37" s="623"/>
      <c r="R37" s="623"/>
      <c r="S37" s="623"/>
      <c r="T37" s="623"/>
      <c r="U37" s="623"/>
      <c r="V37" s="623"/>
      <c r="W37" s="623"/>
      <c r="X37" s="623"/>
      <c r="Y37" s="623"/>
      <c r="Z37" s="623"/>
      <c r="AA37" s="623"/>
      <c r="AB37" s="631"/>
      <c r="AC37" s="631"/>
      <c r="AD37" s="631"/>
      <c r="AE37" s="631"/>
      <c r="AF37" s="631"/>
      <c r="AG37" s="631"/>
      <c r="AH37" s="631"/>
      <c r="AJ37" s="15"/>
      <c r="AK37" s="15"/>
      <c r="AL37" s="15"/>
      <c r="AM37" s="15"/>
      <c r="AN37" s="75"/>
      <c r="AO37" s="15"/>
      <c r="AP37" s="15"/>
      <c r="AQ37" s="15"/>
      <c r="AR37" s="15"/>
      <c r="AS37" s="36"/>
      <c r="AT37" s="11"/>
      <c r="AU37" s="11"/>
      <c r="AV37" s="38"/>
      <c r="AW37" s="35"/>
    </row>
    <row r="38" spans="1:49" ht="15.75" customHeight="1">
      <c r="A38" s="508" t="s">
        <v>625</v>
      </c>
      <c r="B38" s="508"/>
      <c r="C38" s="508"/>
      <c r="D38" s="508"/>
      <c r="E38" s="508"/>
      <c r="F38" s="508"/>
      <c r="G38" s="509"/>
      <c r="H38" s="628">
        <v>71</v>
      </c>
      <c r="I38" s="623"/>
      <c r="J38" s="623"/>
      <c r="K38" s="623"/>
      <c r="L38" s="623"/>
      <c r="M38" s="623">
        <v>874</v>
      </c>
      <c r="N38" s="623"/>
      <c r="O38" s="623"/>
      <c r="P38" s="623"/>
      <c r="Q38" s="623"/>
      <c r="R38" s="623">
        <v>34</v>
      </c>
      <c r="S38" s="623"/>
      <c r="T38" s="623"/>
      <c r="U38" s="623"/>
      <c r="V38" s="623"/>
      <c r="W38" s="623">
        <v>147</v>
      </c>
      <c r="X38" s="623"/>
      <c r="Y38" s="623"/>
      <c r="Z38" s="623"/>
      <c r="AA38" s="623"/>
      <c r="AB38" s="629">
        <v>0</v>
      </c>
      <c r="AC38" s="629"/>
      <c r="AD38" s="629"/>
      <c r="AE38" s="629"/>
      <c r="AF38" s="629"/>
      <c r="AG38" s="629"/>
      <c r="AH38" s="629"/>
      <c r="AJ38" s="13"/>
      <c r="AK38" s="13"/>
      <c r="AL38" s="13"/>
      <c r="AM38" s="13"/>
      <c r="AN38" s="13"/>
      <c r="AO38" s="13"/>
      <c r="AP38" s="13"/>
      <c r="AQ38" s="13"/>
      <c r="AR38" s="13"/>
      <c r="AS38" s="8"/>
      <c r="AT38" s="15"/>
      <c r="AU38" s="15"/>
      <c r="AV38" s="35"/>
      <c r="AW38" s="35"/>
    </row>
    <row r="39" spans="1:59" ht="15.75" customHeight="1">
      <c r="A39" s="508" t="s">
        <v>624</v>
      </c>
      <c r="B39" s="508"/>
      <c r="C39" s="508"/>
      <c r="D39" s="508"/>
      <c r="E39" s="508"/>
      <c r="F39" s="508"/>
      <c r="G39" s="509"/>
      <c r="H39" s="628">
        <v>73</v>
      </c>
      <c r="I39" s="623"/>
      <c r="J39" s="623"/>
      <c r="K39" s="623"/>
      <c r="L39" s="623"/>
      <c r="M39" s="623">
        <v>794</v>
      </c>
      <c r="N39" s="623"/>
      <c r="O39" s="623"/>
      <c r="P39" s="623"/>
      <c r="Q39" s="623"/>
      <c r="R39" s="623">
        <v>33</v>
      </c>
      <c r="S39" s="623"/>
      <c r="T39" s="623"/>
      <c r="U39" s="623"/>
      <c r="V39" s="623"/>
      <c r="W39" s="623">
        <v>138</v>
      </c>
      <c r="X39" s="623"/>
      <c r="Y39" s="623"/>
      <c r="Z39" s="623"/>
      <c r="AA39" s="623"/>
      <c r="AB39" s="629">
        <v>0</v>
      </c>
      <c r="AC39" s="629"/>
      <c r="AD39" s="629"/>
      <c r="AE39" s="629"/>
      <c r="AF39" s="629"/>
      <c r="AG39" s="629"/>
      <c r="AH39" s="629"/>
      <c r="AJ39" s="13"/>
      <c r="AK39" s="13"/>
      <c r="AL39" s="13"/>
      <c r="AM39" s="13"/>
      <c r="AN39" s="13"/>
      <c r="AO39" s="13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</row>
    <row r="40" spans="1:59" ht="15.75" customHeight="1">
      <c r="A40" s="508" t="s">
        <v>623</v>
      </c>
      <c r="B40" s="508"/>
      <c r="C40" s="508"/>
      <c r="D40" s="508"/>
      <c r="E40" s="508"/>
      <c r="F40" s="508"/>
      <c r="G40" s="509"/>
      <c r="H40" s="628">
        <v>63</v>
      </c>
      <c r="I40" s="623"/>
      <c r="J40" s="623"/>
      <c r="K40" s="623"/>
      <c r="L40" s="623"/>
      <c r="M40" s="623">
        <v>827</v>
      </c>
      <c r="N40" s="623"/>
      <c r="O40" s="623"/>
      <c r="P40" s="623"/>
      <c r="Q40" s="623"/>
      <c r="R40" s="623">
        <v>26</v>
      </c>
      <c r="S40" s="623"/>
      <c r="T40" s="623"/>
      <c r="U40" s="623"/>
      <c r="V40" s="623"/>
      <c r="W40" s="623">
        <v>112</v>
      </c>
      <c r="X40" s="623"/>
      <c r="Y40" s="623"/>
      <c r="Z40" s="623"/>
      <c r="AA40" s="623"/>
      <c r="AB40" s="630">
        <v>7</v>
      </c>
      <c r="AC40" s="630"/>
      <c r="AD40" s="630"/>
      <c r="AE40" s="630"/>
      <c r="AF40" s="630"/>
      <c r="AG40" s="630"/>
      <c r="AH40" s="630"/>
      <c r="AJ40" s="13"/>
      <c r="AK40" s="13"/>
      <c r="AL40" s="13"/>
      <c r="AM40" s="13"/>
      <c r="AN40" s="13"/>
      <c r="AO40" s="13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</row>
    <row r="41" spans="1:59" ht="15.75" customHeight="1">
      <c r="A41" s="508" t="s">
        <v>622</v>
      </c>
      <c r="B41" s="508"/>
      <c r="C41" s="508"/>
      <c r="D41" s="508"/>
      <c r="E41" s="508"/>
      <c r="F41" s="508"/>
      <c r="G41" s="509"/>
      <c r="H41" s="628">
        <v>61</v>
      </c>
      <c r="I41" s="623"/>
      <c r="J41" s="623"/>
      <c r="K41" s="623"/>
      <c r="L41" s="623"/>
      <c r="M41" s="623">
        <v>856</v>
      </c>
      <c r="N41" s="623"/>
      <c r="O41" s="623"/>
      <c r="P41" s="623"/>
      <c r="Q41" s="623"/>
      <c r="R41" s="623">
        <v>29</v>
      </c>
      <c r="S41" s="623"/>
      <c r="T41" s="623"/>
      <c r="U41" s="623"/>
      <c r="V41" s="623"/>
      <c r="W41" s="623">
        <v>133</v>
      </c>
      <c r="X41" s="623"/>
      <c r="Y41" s="623"/>
      <c r="Z41" s="623"/>
      <c r="AA41" s="623"/>
      <c r="AB41" s="629">
        <v>0</v>
      </c>
      <c r="AC41" s="629"/>
      <c r="AD41" s="629"/>
      <c r="AE41" s="629"/>
      <c r="AF41" s="629"/>
      <c r="AG41" s="629"/>
      <c r="AH41" s="629"/>
      <c r="AJ41" s="13"/>
      <c r="AK41" s="13"/>
      <c r="AL41" s="13"/>
      <c r="AM41" s="13"/>
      <c r="AN41" s="13"/>
      <c r="AO41" s="13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</row>
    <row r="42" spans="1:59" ht="15.75" customHeight="1">
      <c r="A42" s="508" t="s">
        <v>621</v>
      </c>
      <c r="B42" s="508"/>
      <c r="C42" s="508"/>
      <c r="D42" s="508"/>
      <c r="E42" s="508"/>
      <c r="F42" s="508"/>
      <c r="G42" s="509"/>
      <c r="H42" s="628">
        <v>65</v>
      </c>
      <c r="I42" s="623"/>
      <c r="J42" s="623"/>
      <c r="K42" s="623"/>
      <c r="L42" s="623"/>
      <c r="M42" s="623">
        <v>865</v>
      </c>
      <c r="N42" s="623"/>
      <c r="O42" s="623"/>
      <c r="P42" s="623"/>
      <c r="Q42" s="623"/>
      <c r="R42" s="623">
        <v>32</v>
      </c>
      <c r="S42" s="623"/>
      <c r="T42" s="623"/>
      <c r="U42" s="623"/>
      <c r="V42" s="623"/>
      <c r="W42" s="623">
        <v>143</v>
      </c>
      <c r="X42" s="623"/>
      <c r="Y42" s="623"/>
      <c r="Z42" s="623"/>
      <c r="AA42" s="623"/>
      <c r="AB42" s="629">
        <v>0</v>
      </c>
      <c r="AC42" s="629"/>
      <c r="AD42" s="629"/>
      <c r="AE42" s="629"/>
      <c r="AF42" s="629"/>
      <c r="AG42" s="629"/>
      <c r="AH42" s="629"/>
      <c r="AJ42" s="13"/>
      <c r="AK42" s="13"/>
      <c r="AL42" s="13"/>
      <c r="AM42" s="13"/>
      <c r="AN42" s="13"/>
      <c r="AO42" s="13"/>
      <c r="AP42" s="9"/>
      <c r="AQ42" s="9"/>
      <c r="AR42" s="76"/>
      <c r="AS42" s="76"/>
      <c r="AT42" s="76"/>
      <c r="AU42" s="77"/>
      <c r="AV42" s="77"/>
      <c r="AW42" s="77"/>
      <c r="AX42" s="77"/>
      <c r="AY42" s="77"/>
      <c r="AZ42" s="77"/>
      <c r="BA42" s="77"/>
      <c r="BB42" s="77"/>
      <c r="BC42" s="9"/>
      <c r="BD42" s="9"/>
      <c r="BE42" s="9"/>
      <c r="BF42" s="9"/>
      <c r="BG42" s="9"/>
    </row>
    <row r="43" spans="1:59" ht="15.75" customHeight="1">
      <c r="A43" s="508"/>
      <c r="B43" s="508"/>
      <c r="C43" s="508"/>
      <c r="D43" s="508"/>
      <c r="E43" s="508"/>
      <c r="F43" s="508"/>
      <c r="G43" s="509"/>
      <c r="H43" s="628"/>
      <c r="I43" s="623"/>
      <c r="J43" s="623"/>
      <c r="K43" s="623"/>
      <c r="L43" s="623"/>
      <c r="M43" s="623"/>
      <c r="N43" s="623"/>
      <c r="O43" s="623"/>
      <c r="P43" s="623"/>
      <c r="Q43" s="623"/>
      <c r="R43" s="623"/>
      <c r="S43" s="623"/>
      <c r="T43" s="623"/>
      <c r="U43" s="623"/>
      <c r="V43" s="623"/>
      <c r="W43" s="623"/>
      <c r="X43" s="623"/>
      <c r="Y43" s="623"/>
      <c r="Z43" s="623"/>
      <c r="AA43" s="623"/>
      <c r="AB43" s="623"/>
      <c r="AC43" s="623"/>
      <c r="AD43" s="623"/>
      <c r="AE43" s="623"/>
      <c r="AF43" s="623"/>
      <c r="AG43" s="623"/>
      <c r="AH43" s="623"/>
      <c r="AJ43" s="15"/>
      <c r="AK43" s="15"/>
      <c r="AL43" s="15"/>
      <c r="AM43" s="15"/>
      <c r="AN43" s="10"/>
      <c r="AO43" s="10"/>
      <c r="AP43" s="10"/>
      <c r="AQ43" s="10"/>
      <c r="AR43" s="78"/>
      <c r="AS43" s="78"/>
      <c r="AT43" s="78"/>
      <c r="AU43" s="11"/>
      <c r="AV43" s="11"/>
      <c r="AW43" s="11"/>
      <c r="AX43" s="11"/>
      <c r="AY43" s="11"/>
      <c r="AZ43" s="11"/>
      <c r="BA43" s="11"/>
      <c r="BB43" s="11"/>
      <c r="BC43" s="10"/>
      <c r="BD43" s="10"/>
      <c r="BE43" s="10"/>
      <c r="BF43" s="10"/>
      <c r="BG43" s="10"/>
    </row>
    <row r="44" spans="1:59" ht="15.75" customHeight="1">
      <c r="A44" s="508" t="s">
        <v>55</v>
      </c>
      <c r="B44" s="508"/>
      <c r="C44" s="508"/>
      <c r="D44" s="508"/>
      <c r="E44" s="508"/>
      <c r="F44" s="508"/>
      <c r="G44" s="509"/>
      <c r="H44" s="628">
        <v>68</v>
      </c>
      <c r="I44" s="623"/>
      <c r="J44" s="623"/>
      <c r="K44" s="623"/>
      <c r="L44" s="623"/>
      <c r="M44" s="623">
        <v>993</v>
      </c>
      <c r="N44" s="623"/>
      <c r="O44" s="623"/>
      <c r="P44" s="623"/>
      <c r="Q44" s="623"/>
      <c r="R44" s="623">
        <v>36</v>
      </c>
      <c r="S44" s="623"/>
      <c r="T44" s="623"/>
      <c r="U44" s="623"/>
      <c r="V44" s="623"/>
      <c r="W44" s="623">
        <v>176</v>
      </c>
      <c r="X44" s="623"/>
      <c r="Y44" s="623"/>
      <c r="Z44" s="623"/>
      <c r="AA44" s="623"/>
      <c r="AB44" s="624">
        <v>3</v>
      </c>
      <c r="AC44" s="624"/>
      <c r="AD44" s="624"/>
      <c r="AE44" s="624"/>
      <c r="AF44" s="624"/>
      <c r="AG44" s="624"/>
      <c r="AH44" s="624"/>
      <c r="AJ44" s="13"/>
      <c r="AK44" s="13"/>
      <c r="AL44" s="13"/>
      <c r="AM44" s="13"/>
      <c r="AN44" s="13"/>
      <c r="AO44" s="13"/>
      <c r="AP44" s="10"/>
      <c r="AQ44" s="10"/>
      <c r="AR44" s="10"/>
      <c r="AS44" s="10"/>
      <c r="AT44" s="10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</row>
    <row r="45" spans="1:59" ht="15.75" customHeight="1">
      <c r="A45" s="501" t="s">
        <v>56</v>
      </c>
      <c r="B45" s="501"/>
      <c r="C45" s="501"/>
      <c r="D45" s="501"/>
      <c r="E45" s="501"/>
      <c r="F45" s="501"/>
      <c r="G45" s="502"/>
      <c r="H45" s="625">
        <v>75</v>
      </c>
      <c r="I45" s="626"/>
      <c r="J45" s="626"/>
      <c r="K45" s="626"/>
      <c r="L45" s="626"/>
      <c r="M45" s="626">
        <v>1048</v>
      </c>
      <c r="N45" s="626"/>
      <c r="O45" s="626"/>
      <c r="P45" s="626"/>
      <c r="Q45" s="626"/>
      <c r="R45" s="626">
        <v>30</v>
      </c>
      <c r="S45" s="626"/>
      <c r="T45" s="626"/>
      <c r="U45" s="626"/>
      <c r="V45" s="626"/>
      <c r="W45" s="626">
        <v>137</v>
      </c>
      <c r="X45" s="626"/>
      <c r="Y45" s="626"/>
      <c r="Z45" s="626"/>
      <c r="AA45" s="626"/>
      <c r="AB45" s="627">
        <v>0</v>
      </c>
      <c r="AC45" s="627"/>
      <c r="AD45" s="627"/>
      <c r="AE45" s="627"/>
      <c r="AF45" s="627"/>
      <c r="AG45" s="627"/>
      <c r="AH45" s="627"/>
      <c r="AJ45" s="13"/>
      <c r="AK45" s="13"/>
      <c r="AL45" s="13"/>
      <c r="AM45" s="13"/>
      <c r="AN45" s="13"/>
      <c r="AO45" s="13"/>
      <c r="AP45" s="10"/>
      <c r="AQ45" s="10"/>
      <c r="AR45" s="10"/>
      <c r="AS45" s="10"/>
      <c r="AT45" s="10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</row>
    <row r="46" spans="1:59" ht="12.75" customHeight="1">
      <c r="A46" s="12" t="s">
        <v>620</v>
      </c>
      <c r="B46" s="12"/>
      <c r="C46" s="12"/>
      <c r="D46" s="8"/>
      <c r="E46" s="10"/>
      <c r="F46" s="10"/>
      <c r="G46" s="10"/>
      <c r="H46" s="13"/>
      <c r="I46" s="13"/>
      <c r="J46" s="13"/>
      <c r="K46" s="13"/>
      <c r="L46" s="13"/>
      <c r="M46" s="10"/>
      <c r="N46" s="10"/>
      <c r="O46" s="10"/>
      <c r="P46" s="10"/>
      <c r="Q46" s="13"/>
      <c r="R46" s="13"/>
      <c r="S46" s="13"/>
      <c r="T46" s="13"/>
      <c r="U46" s="13"/>
      <c r="V46" s="10"/>
      <c r="W46" s="10"/>
      <c r="X46" s="10"/>
      <c r="Y46" s="10"/>
      <c r="Z46" s="13"/>
      <c r="AA46" s="13"/>
      <c r="AB46" s="13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0"/>
      <c r="AO46" s="10"/>
      <c r="AP46" s="10"/>
      <c r="AQ46" s="10"/>
      <c r="AR46" s="10"/>
      <c r="AS46" s="10"/>
      <c r="AT46" s="10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</row>
    <row r="47" spans="3:13" ht="13.5" customHeight="1">
      <c r="C47" s="11"/>
      <c r="D47" s="11"/>
      <c r="E47" s="19"/>
      <c r="F47" s="19"/>
      <c r="G47" s="27"/>
      <c r="H47" s="13"/>
      <c r="I47" s="31"/>
      <c r="L47" s="37"/>
      <c r="M47" s="8"/>
    </row>
    <row r="48" spans="3:13" ht="13.5" customHeight="1">
      <c r="C48" s="10"/>
      <c r="D48" s="10"/>
      <c r="F48" s="19"/>
      <c r="G48" s="27"/>
      <c r="H48" s="13"/>
      <c r="I48" s="28"/>
      <c r="L48" s="10"/>
      <c r="M48" s="8"/>
    </row>
    <row r="49" spans="3:13" ht="13.5" customHeight="1">
      <c r="C49" s="10"/>
      <c r="D49" s="10"/>
      <c r="E49" s="27"/>
      <c r="F49" s="27"/>
      <c r="G49" s="27"/>
      <c r="H49" s="15"/>
      <c r="I49" s="28"/>
      <c r="L49" s="13"/>
      <c r="M49" s="8"/>
    </row>
    <row r="50" spans="3:13" ht="13.5" customHeight="1">
      <c r="C50" s="11"/>
      <c r="D50" s="11"/>
      <c r="E50" s="19"/>
      <c r="F50" s="19"/>
      <c r="G50" s="27"/>
      <c r="H50" s="13"/>
      <c r="I50" s="31"/>
      <c r="L50" s="10"/>
      <c r="M50" s="8"/>
    </row>
    <row r="51" spans="3:13" ht="13.5" customHeight="1">
      <c r="C51" s="10"/>
      <c r="D51" s="10"/>
      <c r="F51" s="19"/>
      <c r="G51" s="27"/>
      <c r="H51" s="13"/>
      <c r="I51" s="28"/>
      <c r="L51" s="13"/>
      <c r="M51" s="8"/>
    </row>
    <row r="52" spans="6:9" ht="13.5" customHeight="1">
      <c r="F52" s="19"/>
      <c r="G52" s="27"/>
      <c r="H52" s="10"/>
      <c r="I52" s="28"/>
    </row>
    <row r="53" spans="6:9" ht="13.5" customHeight="1">
      <c r="F53" s="19"/>
      <c r="G53" s="27"/>
      <c r="H53" s="13"/>
      <c r="I53" s="28"/>
    </row>
    <row r="54" spans="6:9" ht="13.5" customHeight="1">
      <c r="F54" s="19"/>
      <c r="G54" s="27"/>
      <c r="H54" s="13"/>
      <c r="I54" s="28"/>
    </row>
    <row r="55" spans="6:9" ht="13.5" customHeight="1">
      <c r="F55" s="19"/>
      <c r="G55" s="27"/>
      <c r="H55" s="13"/>
      <c r="I55" s="28"/>
    </row>
    <row r="56" spans="6:9" ht="13.5" customHeight="1">
      <c r="F56" s="19"/>
      <c r="G56" s="27"/>
      <c r="H56" s="13"/>
      <c r="I56" s="28"/>
    </row>
    <row r="57" spans="5:9" ht="13.5" customHeight="1">
      <c r="E57" s="27"/>
      <c r="F57" s="27"/>
      <c r="G57" s="27"/>
      <c r="H57" s="15"/>
      <c r="I57" s="28"/>
    </row>
    <row r="58" spans="5:9" ht="13.5" customHeight="1">
      <c r="E58" s="19"/>
      <c r="F58" s="19"/>
      <c r="G58" s="27"/>
      <c r="H58" s="13"/>
      <c r="I58" s="31"/>
    </row>
    <row r="59" spans="6:9" ht="13.5" customHeight="1">
      <c r="F59" s="19"/>
      <c r="G59" s="27"/>
      <c r="H59" s="13"/>
      <c r="I59" s="28"/>
    </row>
    <row r="60" spans="5:9" ht="4.5" customHeight="1">
      <c r="E60" s="27"/>
      <c r="F60" s="27"/>
      <c r="G60" s="27"/>
      <c r="H60" s="10"/>
      <c r="I60" s="28"/>
    </row>
    <row r="61" spans="5:9" ht="11.25" customHeight="1">
      <c r="E61" s="19"/>
      <c r="F61" s="19"/>
      <c r="G61" s="27"/>
      <c r="H61" s="13"/>
      <c r="I61" s="31"/>
    </row>
    <row r="62" spans="6:9" ht="11.25" customHeight="1">
      <c r="F62" s="19"/>
      <c r="G62" s="27"/>
      <c r="H62" s="13"/>
      <c r="I62" s="15"/>
    </row>
    <row r="63" ht="11.25" customHeight="1">
      <c r="E63" s="38"/>
    </row>
    <row r="64" ht="11.25" customHeight="1">
      <c r="E64" s="38"/>
    </row>
    <row r="65" ht="11.25" customHeight="1"/>
  </sheetData>
  <sheetProtection/>
  <mergeCells count="371">
    <mergeCell ref="W29:AA29"/>
    <mergeCell ref="AB29:AH29"/>
    <mergeCell ref="A29:G29"/>
    <mergeCell ref="H29:L29"/>
    <mergeCell ref="M29:Q29"/>
    <mergeCell ref="R29:V29"/>
    <mergeCell ref="AS7:AV7"/>
    <mergeCell ref="AW7:BA7"/>
    <mergeCell ref="BB7:BF7"/>
    <mergeCell ref="BG7:BK7"/>
    <mergeCell ref="AA7:AD7"/>
    <mergeCell ref="AE7:AI7"/>
    <mergeCell ref="AJ7:AM7"/>
    <mergeCell ref="AN7:AR7"/>
    <mergeCell ref="H7:L7"/>
    <mergeCell ref="M7:Q7"/>
    <mergeCell ref="R7:U7"/>
    <mergeCell ref="V7:Z7"/>
    <mergeCell ref="BG23:BK23"/>
    <mergeCell ref="A4:G5"/>
    <mergeCell ref="H5:L5"/>
    <mergeCell ref="M5:Q5"/>
    <mergeCell ref="R5:U5"/>
    <mergeCell ref="V5:Z5"/>
    <mergeCell ref="AA5:AD5"/>
    <mergeCell ref="AE5:AI5"/>
    <mergeCell ref="AW23:BA23"/>
    <mergeCell ref="BB23:BF23"/>
    <mergeCell ref="BG21:BK21"/>
    <mergeCell ref="AW22:BA22"/>
    <mergeCell ref="BB22:BF22"/>
    <mergeCell ref="BG22:BK22"/>
    <mergeCell ref="AW21:BA21"/>
    <mergeCell ref="BB21:BF21"/>
    <mergeCell ref="BG19:BK19"/>
    <mergeCell ref="AW20:BA20"/>
    <mergeCell ref="BB20:BF20"/>
    <mergeCell ref="BG20:BK20"/>
    <mergeCell ref="AW19:BA19"/>
    <mergeCell ref="BB19:BF19"/>
    <mergeCell ref="BG17:BK17"/>
    <mergeCell ref="AW18:BA18"/>
    <mergeCell ref="BB18:BF18"/>
    <mergeCell ref="BG18:BK18"/>
    <mergeCell ref="AW17:BA17"/>
    <mergeCell ref="BB17:BF17"/>
    <mergeCell ref="A1:BK1"/>
    <mergeCell ref="BB15:BF15"/>
    <mergeCell ref="BG15:BK15"/>
    <mergeCell ref="AW16:BA16"/>
    <mergeCell ref="BB16:BF16"/>
    <mergeCell ref="BG16:BK16"/>
    <mergeCell ref="H4:Q4"/>
    <mergeCell ref="R4:Z4"/>
    <mergeCell ref="AA4:AI4"/>
    <mergeCell ref="AS4:BA4"/>
    <mergeCell ref="H6:L6"/>
    <mergeCell ref="M6:Q6"/>
    <mergeCell ref="R6:U6"/>
    <mergeCell ref="V6:Z6"/>
    <mergeCell ref="AA6:AD6"/>
    <mergeCell ref="AE6:AI6"/>
    <mergeCell ref="AJ6:AM6"/>
    <mergeCell ref="AJ4:AR4"/>
    <mergeCell ref="AN6:AR6"/>
    <mergeCell ref="AJ5:AM5"/>
    <mergeCell ref="AN5:AR5"/>
    <mergeCell ref="AS6:AV6"/>
    <mergeCell ref="AS5:AV5"/>
    <mergeCell ref="AW6:BA6"/>
    <mergeCell ref="BB6:BF6"/>
    <mergeCell ref="AW5:BA5"/>
    <mergeCell ref="BB4:BK4"/>
    <mergeCell ref="BG6:BK6"/>
    <mergeCell ref="BG5:BK5"/>
    <mergeCell ref="BB5:BF5"/>
    <mergeCell ref="R10:U10"/>
    <mergeCell ref="H8:L8"/>
    <mergeCell ref="M8:Q8"/>
    <mergeCell ref="R8:U8"/>
    <mergeCell ref="H9:L9"/>
    <mergeCell ref="M9:Q9"/>
    <mergeCell ref="R9:U9"/>
    <mergeCell ref="H10:L10"/>
    <mergeCell ref="M10:Q10"/>
    <mergeCell ref="AA10:AD10"/>
    <mergeCell ref="AE10:AI10"/>
    <mergeCell ref="V8:Z8"/>
    <mergeCell ref="AE8:AI8"/>
    <mergeCell ref="AA8:AD8"/>
    <mergeCell ref="V10:Z10"/>
    <mergeCell ref="V9:Z9"/>
    <mergeCell ref="AA9:AD9"/>
    <mergeCell ref="AE9:AI9"/>
    <mergeCell ref="AJ10:AM10"/>
    <mergeCell ref="AN10:AR10"/>
    <mergeCell ref="AN8:AR8"/>
    <mergeCell ref="AJ8:AM8"/>
    <mergeCell ref="AN9:AR9"/>
    <mergeCell ref="AJ9:AM9"/>
    <mergeCell ref="AS10:AV10"/>
    <mergeCell ref="AS8:AV8"/>
    <mergeCell ref="AW10:BA10"/>
    <mergeCell ref="BB10:BF10"/>
    <mergeCell ref="BG10:BK10"/>
    <mergeCell ref="AW8:BA8"/>
    <mergeCell ref="BB8:BF8"/>
    <mergeCell ref="BG8:BK8"/>
    <mergeCell ref="BG9:BK9"/>
    <mergeCell ref="H11:L11"/>
    <mergeCell ref="H12:L12"/>
    <mergeCell ref="H13:L13"/>
    <mergeCell ref="H14:L14"/>
    <mergeCell ref="H15:L15"/>
    <mergeCell ref="H16:L16"/>
    <mergeCell ref="H17:L17"/>
    <mergeCell ref="H18:L18"/>
    <mergeCell ref="H19:L19"/>
    <mergeCell ref="H20:L20"/>
    <mergeCell ref="H21:L21"/>
    <mergeCell ref="H22:L22"/>
    <mergeCell ref="H23:L23"/>
    <mergeCell ref="M11:Q11"/>
    <mergeCell ref="M12:Q12"/>
    <mergeCell ref="M13:Q13"/>
    <mergeCell ref="M14:Q14"/>
    <mergeCell ref="M15:Q15"/>
    <mergeCell ref="M16:Q16"/>
    <mergeCell ref="M17:Q17"/>
    <mergeCell ref="M18:Q18"/>
    <mergeCell ref="M19:Q19"/>
    <mergeCell ref="M20:Q20"/>
    <mergeCell ref="M21:Q21"/>
    <mergeCell ref="M22:Q22"/>
    <mergeCell ref="M23:Q23"/>
    <mergeCell ref="R11:U11"/>
    <mergeCell ref="R12:U12"/>
    <mergeCell ref="R13:U13"/>
    <mergeCell ref="R14:U14"/>
    <mergeCell ref="R15:U15"/>
    <mergeCell ref="R16:U16"/>
    <mergeCell ref="R17:U17"/>
    <mergeCell ref="R18:U18"/>
    <mergeCell ref="R19:U19"/>
    <mergeCell ref="R20:U20"/>
    <mergeCell ref="R21:U21"/>
    <mergeCell ref="R22:U22"/>
    <mergeCell ref="R23:U23"/>
    <mergeCell ref="AA11:AD11"/>
    <mergeCell ref="AA12:AD12"/>
    <mergeCell ref="AA13:AD13"/>
    <mergeCell ref="AA14:AD14"/>
    <mergeCell ref="AA15:AD15"/>
    <mergeCell ref="AA16:AD16"/>
    <mergeCell ref="AA17:AD17"/>
    <mergeCell ref="AA18:AD18"/>
    <mergeCell ref="AA19:AD19"/>
    <mergeCell ref="AA20:AD20"/>
    <mergeCell ref="AA21:AD21"/>
    <mergeCell ref="AA22:AD22"/>
    <mergeCell ref="AA23:AD23"/>
    <mergeCell ref="AJ11:AM11"/>
    <mergeCell ref="AJ12:AM12"/>
    <mergeCell ref="AJ13:AM13"/>
    <mergeCell ref="AJ14:AM14"/>
    <mergeCell ref="AJ20:AM20"/>
    <mergeCell ref="AJ21:AM21"/>
    <mergeCell ref="AJ22:AM22"/>
    <mergeCell ref="AJ15:AM15"/>
    <mergeCell ref="AJ16:AM16"/>
    <mergeCell ref="AJ17:AM17"/>
    <mergeCell ref="AJ18:AM18"/>
    <mergeCell ref="AJ23:AM23"/>
    <mergeCell ref="AJ19:AM19"/>
    <mergeCell ref="AS21:AV21"/>
    <mergeCell ref="AS22:AV22"/>
    <mergeCell ref="AS11:AV11"/>
    <mergeCell ref="AS12:AV12"/>
    <mergeCell ref="AS13:AV13"/>
    <mergeCell ref="AS14:AV14"/>
    <mergeCell ref="AS15:AV15"/>
    <mergeCell ref="AS16:AV16"/>
    <mergeCell ref="V17:Z17"/>
    <mergeCell ref="V18:Z18"/>
    <mergeCell ref="V19:Z19"/>
    <mergeCell ref="AS17:AV17"/>
    <mergeCell ref="AS18:AV18"/>
    <mergeCell ref="AS19:AV19"/>
    <mergeCell ref="V11:Z11"/>
    <mergeCell ref="V12:Z12"/>
    <mergeCell ref="V13:Z13"/>
    <mergeCell ref="V14:Z14"/>
    <mergeCell ref="V15:Z15"/>
    <mergeCell ref="V16:Z16"/>
    <mergeCell ref="V20:Z20"/>
    <mergeCell ref="V21:Z21"/>
    <mergeCell ref="V22:Z22"/>
    <mergeCell ref="AE11:AI11"/>
    <mergeCell ref="AE12:AI12"/>
    <mergeCell ref="AE13:AI13"/>
    <mergeCell ref="AE14:AI14"/>
    <mergeCell ref="AE21:AI21"/>
    <mergeCell ref="AE22:AI22"/>
    <mergeCell ref="AE19:AI19"/>
    <mergeCell ref="AE23:AI23"/>
    <mergeCell ref="V23:Z23"/>
    <mergeCell ref="AN12:AR12"/>
    <mergeCell ref="AN13:AR13"/>
    <mergeCell ref="AN14:AR14"/>
    <mergeCell ref="AE20:AI20"/>
    <mergeCell ref="AE15:AI15"/>
    <mergeCell ref="AE16:AI16"/>
    <mergeCell ref="AE17:AI17"/>
    <mergeCell ref="AE18:AI18"/>
    <mergeCell ref="BG11:BK11"/>
    <mergeCell ref="AW11:BA11"/>
    <mergeCell ref="BB11:BF11"/>
    <mergeCell ref="AW12:BA12"/>
    <mergeCell ref="BB12:BF12"/>
    <mergeCell ref="A6:G6"/>
    <mergeCell ref="A8:G8"/>
    <mergeCell ref="A10:G10"/>
    <mergeCell ref="A7:G7"/>
    <mergeCell ref="A9:G9"/>
    <mergeCell ref="A17:G17"/>
    <mergeCell ref="BG12:BK12"/>
    <mergeCell ref="BG13:BK13"/>
    <mergeCell ref="BG14:BK14"/>
    <mergeCell ref="AW14:BA14"/>
    <mergeCell ref="BB14:BF14"/>
    <mergeCell ref="AW15:BA15"/>
    <mergeCell ref="AN15:AR15"/>
    <mergeCell ref="AN16:AR16"/>
    <mergeCell ref="AN17:AR17"/>
    <mergeCell ref="A22:G22"/>
    <mergeCell ref="A23:G23"/>
    <mergeCell ref="A18:G18"/>
    <mergeCell ref="A19:G19"/>
    <mergeCell ref="A20:G20"/>
    <mergeCell ref="A21:G21"/>
    <mergeCell ref="A14:G14"/>
    <mergeCell ref="A15:G15"/>
    <mergeCell ref="A16:G16"/>
    <mergeCell ref="BB9:BF9"/>
    <mergeCell ref="A11:G11"/>
    <mergeCell ref="A12:G12"/>
    <mergeCell ref="A13:G13"/>
    <mergeCell ref="AW13:BA13"/>
    <mergeCell ref="BB13:BF13"/>
    <mergeCell ref="AN11:AR11"/>
    <mergeCell ref="AS9:AV9"/>
    <mergeCell ref="AW9:BA9"/>
    <mergeCell ref="AN23:AR23"/>
    <mergeCell ref="AN19:AR19"/>
    <mergeCell ref="AN20:AR20"/>
    <mergeCell ref="AN21:AR21"/>
    <mergeCell ref="AN22:AR22"/>
    <mergeCell ref="AN18:AR18"/>
    <mergeCell ref="AS23:AV23"/>
    <mergeCell ref="AS20:AV20"/>
    <mergeCell ref="A31:G31"/>
    <mergeCell ref="H31:L31"/>
    <mergeCell ref="M31:Q31"/>
    <mergeCell ref="R31:V31"/>
    <mergeCell ref="A26:G27"/>
    <mergeCell ref="H26:Q26"/>
    <mergeCell ref="R26:AA26"/>
    <mergeCell ref="R28:V28"/>
    <mergeCell ref="W28:AA28"/>
    <mergeCell ref="W31:AA31"/>
    <mergeCell ref="AB26:AH26"/>
    <mergeCell ref="H27:L27"/>
    <mergeCell ref="M27:Q27"/>
    <mergeCell ref="R27:V27"/>
    <mergeCell ref="W27:AA27"/>
    <mergeCell ref="AB27:AH27"/>
    <mergeCell ref="M36:Q36"/>
    <mergeCell ref="R36:V36"/>
    <mergeCell ref="A34:G34"/>
    <mergeCell ref="H34:L34"/>
    <mergeCell ref="M34:Q34"/>
    <mergeCell ref="R34:V34"/>
    <mergeCell ref="H36:L36"/>
    <mergeCell ref="M40:Q40"/>
    <mergeCell ref="R40:V40"/>
    <mergeCell ref="A38:G38"/>
    <mergeCell ref="R38:V38"/>
    <mergeCell ref="M44:Q44"/>
    <mergeCell ref="R44:V44"/>
    <mergeCell ref="A42:G42"/>
    <mergeCell ref="H42:L42"/>
    <mergeCell ref="M42:Q42"/>
    <mergeCell ref="R42:V42"/>
    <mergeCell ref="AB28:AH28"/>
    <mergeCell ref="A30:G30"/>
    <mergeCell ref="H30:L30"/>
    <mergeCell ref="M30:Q30"/>
    <mergeCell ref="R30:V30"/>
    <mergeCell ref="W30:AA30"/>
    <mergeCell ref="AB30:AH30"/>
    <mergeCell ref="A28:G28"/>
    <mergeCell ref="H28:L28"/>
    <mergeCell ref="M28:Q28"/>
    <mergeCell ref="AB31:AH31"/>
    <mergeCell ref="W32:AA32"/>
    <mergeCell ref="AB32:AH32"/>
    <mergeCell ref="W33:AA33"/>
    <mergeCell ref="AB33:AH33"/>
    <mergeCell ref="A32:G32"/>
    <mergeCell ref="H32:L32"/>
    <mergeCell ref="A33:G33"/>
    <mergeCell ref="H33:L33"/>
    <mergeCell ref="M33:Q33"/>
    <mergeCell ref="R33:V33"/>
    <mergeCell ref="M32:Q32"/>
    <mergeCell ref="R32:V32"/>
    <mergeCell ref="W34:AA34"/>
    <mergeCell ref="AB34:AH34"/>
    <mergeCell ref="A35:G35"/>
    <mergeCell ref="H35:L35"/>
    <mergeCell ref="M35:Q35"/>
    <mergeCell ref="R35:V35"/>
    <mergeCell ref="W35:AA35"/>
    <mergeCell ref="AB35:AH35"/>
    <mergeCell ref="W36:AA36"/>
    <mergeCell ref="AB36:AH36"/>
    <mergeCell ref="A37:G37"/>
    <mergeCell ref="H37:L37"/>
    <mergeCell ref="M37:Q37"/>
    <mergeCell ref="R37:V37"/>
    <mergeCell ref="W37:AA37"/>
    <mergeCell ref="AB37:AH37"/>
    <mergeCell ref="A36:G36"/>
    <mergeCell ref="W38:AA38"/>
    <mergeCell ref="AB38:AH38"/>
    <mergeCell ref="A39:G39"/>
    <mergeCell ref="H39:L39"/>
    <mergeCell ref="M39:Q39"/>
    <mergeCell ref="R39:V39"/>
    <mergeCell ref="W39:AA39"/>
    <mergeCell ref="AB39:AH39"/>
    <mergeCell ref="H38:L38"/>
    <mergeCell ref="M38:Q38"/>
    <mergeCell ref="W40:AA40"/>
    <mergeCell ref="AB40:AH40"/>
    <mergeCell ref="A41:G41"/>
    <mergeCell ref="H41:L41"/>
    <mergeCell ref="M41:Q41"/>
    <mergeCell ref="R41:V41"/>
    <mergeCell ref="W41:AA41"/>
    <mergeCell ref="AB41:AH41"/>
    <mergeCell ref="A40:G40"/>
    <mergeCell ref="H40:L40"/>
    <mergeCell ref="W42:AA42"/>
    <mergeCell ref="AB42:AH42"/>
    <mergeCell ref="A43:G43"/>
    <mergeCell ref="H43:L43"/>
    <mergeCell ref="M43:Q43"/>
    <mergeCell ref="R43:V43"/>
    <mergeCell ref="W43:AA43"/>
    <mergeCell ref="AB43:AH43"/>
    <mergeCell ref="W44:AA44"/>
    <mergeCell ref="AB44:AH44"/>
    <mergeCell ref="A45:G45"/>
    <mergeCell ref="H45:L45"/>
    <mergeCell ref="M45:Q45"/>
    <mergeCell ref="R45:V45"/>
    <mergeCell ref="W45:AA45"/>
    <mergeCell ref="AB45:AH45"/>
    <mergeCell ref="A44:G44"/>
    <mergeCell ref="H44:L44"/>
  </mergeCells>
  <printOptions/>
  <pageMargins left="0.7874015748031497" right="0.3937007874015748" top="0.7874015748031497" bottom="0.1968503937007874" header="0.3937007874015748" footer="0.1968503937007874"/>
  <pageSetup firstPageNumber="214" useFirstPageNumber="1" horizontalDpi="600" verticalDpi="600" orientation="portrait" paperSize="9" r:id="rId1"/>
  <headerFooter alignWithMargins="0">
    <oddHeader xml:space="preserve">&amp;L&amp;"ＭＳ 明朝,標準"&amp;8&amp;P　区 立 施 設&amp;R&amp;"ＭＳ 明朝,標準"&amp;8 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BJ50"/>
  <sheetViews>
    <sheetView zoomScalePageLayoutView="0" workbookViewId="0" topLeftCell="A1">
      <selection activeCell="BH9" sqref="BH9"/>
    </sheetView>
  </sheetViews>
  <sheetFormatPr defaultColWidth="9.00390625" defaultRowHeight="13.5"/>
  <cols>
    <col min="1" max="3" width="1.75390625" style="2" customWidth="1"/>
    <col min="4" max="5" width="2.125" style="2" customWidth="1"/>
    <col min="6" max="8" width="1.75390625" style="2" customWidth="1"/>
    <col min="9" max="12" width="1.625" style="2" customWidth="1"/>
    <col min="13" max="15" width="1.75390625" style="2" customWidth="1"/>
    <col min="16" max="19" width="1.625" style="2" customWidth="1"/>
    <col min="20" max="22" width="1.75390625" style="2" customWidth="1"/>
    <col min="23" max="26" width="1.625" style="2" customWidth="1"/>
    <col min="27" max="43" width="1.75390625" style="2" customWidth="1"/>
    <col min="44" max="44" width="2.125" style="2" customWidth="1"/>
    <col min="45" max="58" width="1.75390625" style="2" customWidth="1"/>
    <col min="59" max="16384" width="9.00390625" style="2" customWidth="1"/>
  </cols>
  <sheetData>
    <row r="1" spans="1:62" ht="18" customHeight="1">
      <c r="A1" s="522" t="s">
        <v>844</v>
      </c>
      <c r="B1" s="673"/>
      <c r="C1" s="673"/>
      <c r="D1" s="673"/>
      <c r="E1" s="673"/>
      <c r="F1" s="673"/>
      <c r="G1" s="673"/>
      <c r="H1" s="673"/>
      <c r="I1" s="673"/>
      <c r="J1" s="673"/>
      <c r="K1" s="673"/>
      <c r="L1" s="673"/>
      <c r="M1" s="673"/>
      <c r="N1" s="673"/>
      <c r="O1" s="673"/>
      <c r="P1" s="673"/>
      <c r="Q1" s="673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44"/>
      <c r="AH1" s="44"/>
      <c r="AI1" s="44"/>
      <c r="AJ1" s="44"/>
      <c r="AK1" s="44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</row>
    <row r="2" spans="6:34" ht="15" customHeight="1"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</row>
    <row r="3" spans="1:39" ht="15" customHeight="1" thickBot="1">
      <c r="A3" s="3"/>
      <c r="B3" s="3"/>
      <c r="I3" s="3"/>
      <c r="J3" s="3"/>
      <c r="K3" s="3"/>
      <c r="U3" s="52"/>
      <c r="V3" s="52"/>
      <c r="W3" s="52"/>
      <c r="X3" s="53"/>
      <c r="Y3" s="53"/>
      <c r="Z3" s="53"/>
      <c r="AA3" s="53"/>
      <c r="AB3" s="53"/>
      <c r="AC3" s="53"/>
      <c r="AD3" s="54"/>
      <c r="AE3" s="54"/>
      <c r="AM3" s="15"/>
    </row>
    <row r="4" spans="1:62" ht="18" customHeight="1">
      <c r="A4" s="653" t="s">
        <v>845</v>
      </c>
      <c r="B4" s="654"/>
      <c r="C4" s="654"/>
      <c r="D4" s="654"/>
      <c r="E4" s="655"/>
      <c r="F4" s="542" t="s">
        <v>340</v>
      </c>
      <c r="G4" s="674"/>
      <c r="H4" s="674"/>
      <c r="I4" s="674"/>
      <c r="J4" s="674"/>
      <c r="K4" s="674"/>
      <c r="L4" s="674"/>
      <c r="M4" s="674"/>
      <c r="N4" s="674"/>
      <c r="O4" s="674"/>
      <c r="P4" s="674"/>
      <c r="Q4" s="675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60"/>
      <c r="AH4" s="60"/>
      <c r="AI4" s="61"/>
      <c r="AJ4" s="60"/>
      <c r="AK4" s="60"/>
      <c r="AL4" s="60"/>
      <c r="AM4" s="61"/>
      <c r="AN4" s="60"/>
      <c r="AO4" s="60"/>
      <c r="AP4" s="60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</row>
    <row r="5" spans="1:62" ht="18" customHeight="1">
      <c r="A5" s="656"/>
      <c r="B5" s="656"/>
      <c r="C5" s="656"/>
      <c r="D5" s="656"/>
      <c r="E5" s="657"/>
      <c r="F5" s="584" t="s">
        <v>42</v>
      </c>
      <c r="G5" s="650"/>
      <c r="H5" s="650"/>
      <c r="I5" s="650"/>
      <c r="J5" s="650"/>
      <c r="K5" s="650"/>
      <c r="L5" s="584" t="s">
        <v>43</v>
      </c>
      <c r="M5" s="680"/>
      <c r="N5" s="680"/>
      <c r="O5" s="680"/>
      <c r="P5" s="680"/>
      <c r="Q5" s="681"/>
      <c r="R5" s="64"/>
      <c r="S5" s="65"/>
      <c r="T5" s="65"/>
      <c r="U5" s="64"/>
      <c r="V5" s="64"/>
      <c r="W5" s="64"/>
      <c r="X5" s="65"/>
      <c r="Y5" s="8"/>
      <c r="Z5" s="278"/>
      <c r="AA5" s="278"/>
      <c r="AB5" s="278"/>
      <c r="AC5" s="278"/>
      <c r="AD5" s="8"/>
      <c r="AE5" s="16"/>
      <c r="AF5" s="8"/>
      <c r="AG5" s="8"/>
      <c r="AH5" s="8"/>
      <c r="AI5" s="60"/>
      <c r="AJ5" s="60"/>
      <c r="AK5" s="60"/>
      <c r="AL5" s="60"/>
      <c r="AM5" s="60"/>
      <c r="AN5" s="60"/>
      <c r="AO5" s="60"/>
      <c r="AP5" s="60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</row>
    <row r="6" spans="1:62" ht="16.5" customHeight="1">
      <c r="A6" s="658" t="s">
        <v>509</v>
      </c>
      <c r="B6" s="659"/>
      <c r="C6" s="659"/>
      <c r="D6" s="659"/>
      <c r="E6" s="659"/>
      <c r="F6" s="676">
        <v>454</v>
      </c>
      <c r="G6" s="677"/>
      <c r="H6" s="677"/>
      <c r="I6" s="677"/>
      <c r="J6" s="677"/>
      <c r="K6" s="677"/>
      <c r="L6" s="679">
        <v>28838</v>
      </c>
      <c r="M6" s="677"/>
      <c r="N6" s="677"/>
      <c r="O6" s="677"/>
      <c r="P6" s="677"/>
      <c r="Q6" s="677"/>
      <c r="R6" s="13"/>
      <c r="S6" s="13"/>
      <c r="T6" s="13"/>
      <c r="U6" s="13"/>
      <c r="V6" s="13"/>
      <c r="W6" s="13"/>
      <c r="X6" s="13"/>
      <c r="Y6" s="108"/>
      <c r="Z6" s="35"/>
      <c r="AA6" s="35"/>
      <c r="AB6" s="35"/>
      <c r="AC6" s="35"/>
      <c r="AD6" s="64"/>
      <c r="AE6" s="278"/>
      <c r="AF6" s="278"/>
      <c r="AG6" s="278"/>
      <c r="AH6" s="27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</row>
    <row r="7" spans="1:62" ht="16.5" customHeight="1">
      <c r="A7" s="509">
        <v>16</v>
      </c>
      <c r="B7" s="526"/>
      <c r="C7" s="526"/>
      <c r="D7" s="526"/>
      <c r="E7" s="526"/>
      <c r="F7" s="495">
        <v>406</v>
      </c>
      <c r="G7" s="678"/>
      <c r="H7" s="678"/>
      <c r="I7" s="678"/>
      <c r="J7" s="678"/>
      <c r="K7" s="678"/>
      <c r="L7" s="496">
        <v>25520</v>
      </c>
      <c r="M7" s="678"/>
      <c r="N7" s="678"/>
      <c r="O7" s="678"/>
      <c r="P7" s="678"/>
      <c r="Q7" s="678"/>
      <c r="R7" s="13"/>
      <c r="S7" s="13"/>
      <c r="T7" s="13"/>
      <c r="U7" s="13"/>
      <c r="V7" s="13"/>
      <c r="W7" s="13"/>
      <c r="X7" s="13"/>
      <c r="Y7" s="108"/>
      <c r="Z7" s="35"/>
      <c r="AA7" s="35"/>
      <c r="AB7" s="35"/>
      <c r="AC7" s="35"/>
      <c r="AD7" s="64"/>
      <c r="AE7" s="278"/>
      <c r="AF7" s="278"/>
      <c r="AG7" s="278"/>
      <c r="AH7" s="278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</row>
    <row r="8" spans="1:62" ht="16.5" customHeight="1">
      <c r="A8" s="502">
        <v>17</v>
      </c>
      <c r="B8" s="521"/>
      <c r="C8" s="521"/>
      <c r="D8" s="521"/>
      <c r="E8" s="521"/>
      <c r="F8" s="670">
        <v>455</v>
      </c>
      <c r="G8" s="671"/>
      <c r="H8" s="671"/>
      <c r="I8" s="671"/>
      <c r="J8" s="671"/>
      <c r="K8" s="671"/>
      <c r="L8" s="672">
        <v>26482</v>
      </c>
      <c r="M8" s="671"/>
      <c r="N8" s="671"/>
      <c r="O8" s="671"/>
      <c r="P8" s="671"/>
      <c r="Q8" s="671"/>
      <c r="R8" s="13"/>
      <c r="S8" s="13"/>
      <c r="T8" s="13"/>
      <c r="U8" s="13"/>
      <c r="V8" s="13"/>
      <c r="W8" s="13"/>
      <c r="X8" s="13"/>
      <c r="Y8" s="63"/>
      <c r="Z8" s="35"/>
      <c r="AA8" s="35"/>
      <c r="AB8" s="35"/>
      <c r="AC8" s="35"/>
      <c r="AD8" s="109"/>
      <c r="AE8" s="16"/>
      <c r="AF8" s="109"/>
      <c r="AG8" s="109"/>
      <c r="AH8" s="109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</row>
    <row r="9" spans="1:62" ht="13.5" customHeight="1">
      <c r="A9" s="12" t="s">
        <v>503</v>
      </c>
      <c r="B9" s="8"/>
      <c r="C9" s="10"/>
      <c r="D9" s="10"/>
      <c r="E9" s="10"/>
      <c r="F9" s="13"/>
      <c r="G9" s="13"/>
      <c r="H9" s="13"/>
      <c r="I9" s="10"/>
      <c r="J9" s="10"/>
      <c r="K9" s="10"/>
      <c r="L9" s="13"/>
      <c r="M9" s="13"/>
      <c r="N9" s="13"/>
      <c r="O9" s="10"/>
      <c r="P9" s="10"/>
      <c r="Q9" s="10"/>
      <c r="R9" s="13"/>
      <c r="S9" s="13"/>
      <c r="T9" s="13"/>
      <c r="U9" s="11"/>
      <c r="V9" s="11"/>
      <c r="W9" s="11"/>
      <c r="X9" s="11"/>
      <c r="Y9" s="11"/>
      <c r="Z9" s="11"/>
      <c r="AA9" s="11"/>
      <c r="AB9" s="11"/>
      <c r="AC9" s="11"/>
      <c r="AD9" s="11"/>
      <c r="AE9" s="10"/>
      <c r="AF9" s="10"/>
      <c r="AG9" s="10"/>
      <c r="AH9" s="10"/>
      <c r="AI9" s="10"/>
      <c r="AJ9" s="10"/>
      <c r="AK9" s="10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0"/>
      <c r="BC9" s="10"/>
      <c r="BD9" s="10"/>
      <c r="BE9" s="10"/>
      <c r="BF9" s="10"/>
      <c r="BG9" s="10"/>
      <c r="BH9" s="10"/>
      <c r="BI9" s="10"/>
      <c r="BJ9" s="10"/>
    </row>
    <row r="10" spans="1:62" ht="13.5" customHeight="1">
      <c r="A10" s="12" t="s">
        <v>116</v>
      </c>
      <c r="B10" s="8"/>
      <c r="C10" s="10"/>
      <c r="D10" s="10"/>
      <c r="E10" s="10"/>
      <c r="F10" s="13"/>
      <c r="G10" s="13"/>
      <c r="H10" s="13"/>
      <c r="I10" s="10"/>
      <c r="J10" s="10"/>
      <c r="K10" s="10"/>
      <c r="L10" s="13"/>
      <c r="M10" s="13"/>
      <c r="N10" s="13"/>
      <c r="O10" s="10"/>
      <c r="P10" s="10"/>
      <c r="Q10" s="10"/>
      <c r="R10" s="13"/>
      <c r="S10" s="13"/>
      <c r="T10" s="13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0"/>
      <c r="AF10" s="10"/>
      <c r="AG10" s="10"/>
      <c r="AH10" s="10"/>
      <c r="AI10" s="10"/>
      <c r="AJ10" s="10"/>
      <c r="AK10" s="10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0"/>
      <c r="BC10" s="10"/>
      <c r="BD10" s="10"/>
      <c r="BE10" s="10"/>
      <c r="BF10" s="10"/>
      <c r="BG10" s="10"/>
      <c r="BH10" s="10"/>
      <c r="BI10" s="10"/>
      <c r="BJ10" s="10"/>
    </row>
    <row r="11" ht="12.75"/>
    <row r="12" ht="12.75"/>
    <row r="13" spans="1:54" ht="18" customHeight="1">
      <c r="A13" s="522" t="s">
        <v>846</v>
      </c>
      <c r="B13" s="522"/>
      <c r="C13" s="522"/>
      <c r="D13" s="522"/>
      <c r="E13" s="522"/>
      <c r="F13" s="522"/>
      <c r="G13" s="522"/>
      <c r="H13" s="522"/>
      <c r="I13" s="522"/>
      <c r="J13" s="522"/>
      <c r="K13" s="522"/>
      <c r="L13" s="522"/>
      <c r="M13" s="522"/>
      <c r="N13" s="522"/>
      <c r="O13" s="522"/>
      <c r="P13" s="522"/>
      <c r="Q13" s="522"/>
      <c r="R13" s="522"/>
      <c r="S13" s="522"/>
      <c r="T13" s="522"/>
      <c r="U13" s="522"/>
      <c r="V13" s="522"/>
      <c r="W13" s="522"/>
      <c r="X13" s="522"/>
      <c r="Y13" s="522"/>
      <c r="Z13" s="522"/>
      <c r="AA13" s="522"/>
      <c r="AB13" s="522"/>
      <c r="AC13" s="522"/>
      <c r="AD13" s="522"/>
      <c r="AE13" s="522"/>
      <c r="AF13" s="522"/>
      <c r="AG13" s="522"/>
      <c r="AH13" s="522"/>
      <c r="AI13" s="522"/>
      <c r="AJ13" s="522"/>
      <c r="AK13" s="522"/>
      <c r="AL13" s="522"/>
      <c r="AM13" s="522"/>
      <c r="AN13" s="522"/>
      <c r="AO13" s="522"/>
      <c r="AP13" s="522"/>
      <c r="AQ13" s="522"/>
      <c r="AR13" s="522"/>
      <c r="AS13" s="522"/>
      <c r="AT13" s="522"/>
      <c r="AU13" s="522"/>
      <c r="AV13" s="522"/>
      <c r="AW13" s="522"/>
      <c r="AX13" s="522"/>
      <c r="AY13" s="522"/>
      <c r="AZ13" s="522"/>
      <c r="BA13" s="522"/>
      <c r="BB13" s="522"/>
    </row>
    <row r="14" spans="1:39" ht="13.5" customHeight="1">
      <c r="A14" s="8"/>
      <c r="B14" s="8"/>
      <c r="C14" s="8"/>
      <c r="D14" s="8"/>
      <c r="E14" s="8"/>
      <c r="F14" s="8"/>
      <c r="G14" s="80"/>
      <c r="H14" s="80"/>
      <c r="I14" s="80"/>
      <c r="J14" s="80"/>
      <c r="K14" s="80"/>
      <c r="L14" s="8"/>
      <c r="M14" s="8"/>
      <c r="N14" s="8"/>
      <c r="O14" s="8"/>
      <c r="P14" s="8"/>
      <c r="Q14" s="8"/>
      <c r="R14" s="8"/>
      <c r="S14" s="8"/>
      <c r="T14" s="80"/>
      <c r="U14" s="80"/>
      <c r="V14" s="80"/>
      <c r="W14" s="80"/>
      <c r="X14" s="80"/>
      <c r="Y14" s="8"/>
      <c r="Z14" s="8"/>
      <c r="AA14" s="8"/>
      <c r="AB14" s="8"/>
      <c r="AC14" s="8"/>
      <c r="AD14" s="8"/>
      <c r="AE14" s="8"/>
      <c r="AF14" s="8"/>
      <c r="AG14" s="13"/>
      <c r="AH14" s="13"/>
      <c r="AI14" s="13"/>
      <c r="AJ14" s="8"/>
      <c r="AK14" s="11"/>
      <c r="AL14" s="11"/>
      <c r="AM14" s="30"/>
    </row>
    <row r="15" spans="1:39" ht="13.5" customHeight="1" thickBot="1">
      <c r="A15" s="8"/>
      <c r="B15" s="8"/>
      <c r="C15" s="13"/>
      <c r="D15" s="13"/>
      <c r="E15" s="13"/>
      <c r="F15" s="13"/>
      <c r="G15" s="13"/>
      <c r="H15" s="13"/>
      <c r="I15" s="13"/>
      <c r="J15" s="13"/>
      <c r="K15" s="13"/>
      <c r="L15" s="10"/>
      <c r="M15" s="10"/>
      <c r="N15" s="10"/>
      <c r="O15" s="10"/>
      <c r="U15" s="52"/>
      <c r="V15" s="52"/>
      <c r="W15" s="52"/>
      <c r="AA15" s="11"/>
      <c r="AB15" s="11"/>
      <c r="AC15" s="10"/>
      <c r="AD15" s="10"/>
      <c r="AE15" s="10"/>
      <c r="AF15" s="10"/>
      <c r="AG15" s="13"/>
      <c r="AH15" s="13"/>
      <c r="AI15" s="13"/>
      <c r="AJ15" s="8"/>
      <c r="AK15" s="15"/>
      <c r="AL15" s="15"/>
      <c r="AM15" s="30"/>
    </row>
    <row r="16" spans="1:54" ht="16.5" customHeight="1">
      <c r="A16" s="653" t="s">
        <v>845</v>
      </c>
      <c r="B16" s="653"/>
      <c r="C16" s="653"/>
      <c r="D16" s="653"/>
      <c r="E16" s="660"/>
      <c r="F16" s="542" t="s">
        <v>33</v>
      </c>
      <c r="G16" s="542"/>
      <c r="H16" s="542"/>
      <c r="I16" s="542"/>
      <c r="J16" s="542"/>
      <c r="K16" s="542"/>
      <c r="L16" s="542"/>
      <c r="M16" s="542" t="s">
        <v>246</v>
      </c>
      <c r="N16" s="542"/>
      <c r="O16" s="542"/>
      <c r="P16" s="542"/>
      <c r="Q16" s="542"/>
      <c r="R16" s="542"/>
      <c r="S16" s="542"/>
      <c r="T16" s="542" t="s">
        <v>247</v>
      </c>
      <c r="U16" s="542"/>
      <c r="V16" s="542"/>
      <c r="W16" s="542"/>
      <c r="X16" s="542"/>
      <c r="Y16" s="542"/>
      <c r="Z16" s="542"/>
      <c r="AA16" s="542" t="s">
        <v>248</v>
      </c>
      <c r="AB16" s="542"/>
      <c r="AC16" s="542"/>
      <c r="AD16" s="542"/>
      <c r="AE16" s="542"/>
      <c r="AF16" s="542"/>
      <c r="AG16" s="542" t="s">
        <v>249</v>
      </c>
      <c r="AH16" s="542"/>
      <c r="AI16" s="542"/>
      <c r="AJ16" s="542"/>
      <c r="AK16" s="542"/>
      <c r="AL16" s="542"/>
      <c r="AM16" s="542" t="s">
        <v>59</v>
      </c>
      <c r="AN16" s="542"/>
      <c r="AO16" s="542"/>
      <c r="AP16" s="542"/>
      <c r="AQ16" s="542"/>
      <c r="AR16" s="542"/>
      <c r="AS16" s="542" t="s">
        <v>60</v>
      </c>
      <c r="AT16" s="542"/>
      <c r="AU16" s="542"/>
      <c r="AV16" s="542"/>
      <c r="AW16" s="542"/>
      <c r="AX16" s="544"/>
      <c r="AY16" s="8"/>
      <c r="AZ16" s="8"/>
      <c r="BA16" s="8"/>
      <c r="BB16" s="8"/>
    </row>
    <row r="17" spans="1:62" ht="16.5" customHeight="1">
      <c r="A17" s="661"/>
      <c r="B17" s="661"/>
      <c r="C17" s="661"/>
      <c r="D17" s="661"/>
      <c r="E17" s="662"/>
      <c r="F17" s="584" t="s">
        <v>64</v>
      </c>
      <c r="G17" s="584"/>
      <c r="H17" s="584"/>
      <c r="I17" s="584" t="s">
        <v>65</v>
      </c>
      <c r="J17" s="584"/>
      <c r="K17" s="584"/>
      <c r="L17" s="584"/>
      <c r="M17" s="584" t="s">
        <v>64</v>
      </c>
      <c r="N17" s="584"/>
      <c r="O17" s="584"/>
      <c r="P17" s="584" t="s">
        <v>65</v>
      </c>
      <c r="Q17" s="584"/>
      <c r="R17" s="584"/>
      <c r="S17" s="584"/>
      <c r="T17" s="584" t="s">
        <v>64</v>
      </c>
      <c r="U17" s="584"/>
      <c r="V17" s="584"/>
      <c r="W17" s="584" t="s">
        <v>65</v>
      </c>
      <c r="X17" s="584"/>
      <c r="Y17" s="584"/>
      <c r="Z17" s="584"/>
      <c r="AA17" s="584" t="s">
        <v>64</v>
      </c>
      <c r="AB17" s="584"/>
      <c r="AC17" s="584"/>
      <c r="AD17" s="584" t="s">
        <v>65</v>
      </c>
      <c r="AE17" s="584"/>
      <c r="AF17" s="584"/>
      <c r="AG17" s="584" t="s">
        <v>64</v>
      </c>
      <c r="AH17" s="584"/>
      <c r="AI17" s="584"/>
      <c r="AJ17" s="584" t="s">
        <v>65</v>
      </c>
      <c r="AK17" s="584"/>
      <c r="AL17" s="584"/>
      <c r="AM17" s="584" t="s">
        <v>64</v>
      </c>
      <c r="AN17" s="584"/>
      <c r="AO17" s="584"/>
      <c r="AP17" s="584" t="s">
        <v>65</v>
      </c>
      <c r="AQ17" s="584"/>
      <c r="AR17" s="584"/>
      <c r="AS17" s="584" t="s">
        <v>64</v>
      </c>
      <c r="AT17" s="584"/>
      <c r="AU17" s="584"/>
      <c r="AV17" s="584" t="s">
        <v>65</v>
      </c>
      <c r="AW17" s="584"/>
      <c r="AX17" s="591"/>
      <c r="AY17" s="8"/>
      <c r="AZ17" s="8"/>
      <c r="BA17" s="8"/>
      <c r="BB17" s="8"/>
      <c r="BF17" s="1"/>
      <c r="BG17" s="1"/>
      <c r="BH17" s="1"/>
      <c r="BI17" s="1"/>
      <c r="BJ17" s="1"/>
    </row>
    <row r="18" spans="1:62" ht="16.5" customHeight="1">
      <c r="A18" s="667" t="s">
        <v>250</v>
      </c>
      <c r="B18" s="667"/>
      <c r="C18" s="667"/>
      <c r="D18" s="667"/>
      <c r="E18" s="658"/>
      <c r="F18" s="645">
        <v>3976</v>
      </c>
      <c r="G18" s="645"/>
      <c r="H18" s="645"/>
      <c r="I18" s="645">
        <v>64177</v>
      </c>
      <c r="J18" s="645"/>
      <c r="K18" s="645"/>
      <c r="L18" s="645"/>
      <c r="M18" s="645">
        <v>720</v>
      </c>
      <c r="N18" s="645"/>
      <c r="O18" s="645"/>
      <c r="P18" s="645">
        <v>14669</v>
      </c>
      <c r="Q18" s="645"/>
      <c r="R18" s="645"/>
      <c r="S18" s="645"/>
      <c r="T18" s="645">
        <v>842</v>
      </c>
      <c r="U18" s="645"/>
      <c r="V18" s="645"/>
      <c r="W18" s="645">
        <v>18513</v>
      </c>
      <c r="X18" s="645"/>
      <c r="Y18" s="645"/>
      <c r="Z18" s="645"/>
      <c r="AA18" s="645">
        <v>553</v>
      </c>
      <c r="AB18" s="645"/>
      <c r="AC18" s="645"/>
      <c r="AD18" s="645">
        <v>7396</v>
      </c>
      <c r="AE18" s="645"/>
      <c r="AF18" s="645"/>
      <c r="AG18" s="645">
        <v>670</v>
      </c>
      <c r="AH18" s="645"/>
      <c r="AI18" s="645"/>
      <c r="AJ18" s="645">
        <v>7001</v>
      </c>
      <c r="AK18" s="645"/>
      <c r="AL18" s="645"/>
      <c r="AM18" s="645">
        <v>538</v>
      </c>
      <c r="AN18" s="645"/>
      <c r="AO18" s="645"/>
      <c r="AP18" s="668">
        <v>10424</v>
      </c>
      <c r="AQ18" s="668"/>
      <c r="AR18" s="668"/>
      <c r="AS18" s="645">
        <v>653</v>
      </c>
      <c r="AT18" s="645"/>
      <c r="AU18" s="645"/>
      <c r="AV18" s="645">
        <v>6174</v>
      </c>
      <c r="AW18" s="645"/>
      <c r="AX18" s="645"/>
      <c r="AY18" s="103"/>
      <c r="AZ18" s="103"/>
      <c r="BA18" s="103"/>
      <c r="BB18" s="103"/>
      <c r="BF18" s="8"/>
      <c r="BG18" s="8"/>
      <c r="BH18" s="8"/>
      <c r="BI18" s="8"/>
      <c r="BJ18" s="8"/>
    </row>
    <row r="19" spans="1:62" ht="16.5" customHeight="1">
      <c r="A19" s="508">
        <v>16</v>
      </c>
      <c r="B19" s="508"/>
      <c r="C19" s="508"/>
      <c r="D19" s="508"/>
      <c r="E19" s="509"/>
      <c r="F19" s="645">
        <v>4021</v>
      </c>
      <c r="G19" s="645"/>
      <c r="H19" s="645"/>
      <c r="I19" s="645">
        <v>65151</v>
      </c>
      <c r="J19" s="645"/>
      <c r="K19" s="645"/>
      <c r="L19" s="645"/>
      <c r="M19" s="645">
        <v>800</v>
      </c>
      <c r="N19" s="645"/>
      <c r="O19" s="645"/>
      <c r="P19" s="645">
        <v>16631</v>
      </c>
      <c r="Q19" s="645"/>
      <c r="R19" s="645"/>
      <c r="S19" s="645"/>
      <c r="T19" s="645">
        <v>899</v>
      </c>
      <c r="U19" s="645"/>
      <c r="V19" s="645"/>
      <c r="W19" s="645">
        <v>20215</v>
      </c>
      <c r="X19" s="645"/>
      <c r="Y19" s="645"/>
      <c r="Z19" s="645"/>
      <c r="AA19" s="645">
        <v>538</v>
      </c>
      <c r="AB19" s="645"/>
      <c r="AC19" s="645"/>
      <c r="AD19" s="645">
        <v>6348</v>
      </c>
      <c r="AE19" s="645"/>
      <c r="AF19" s="645"/>
      <c r="AG19" s="645">
        <v>636</v>
      </c>
      <c r="AH19" s="645"/>
      <c r="AI19" s="645"/>
      <c r="AJ19" s="645">
        <v>6228</v>
      </c>
      <c r="AK19" s="645"/>
      <c r="AL19" s="645"/>
      <c r="AM19" s="645">
        <v>512</v>
      </c>
      <c r="AN19" s="645"/>
      <c r="AO19" s="645"/>
      <c r="AP19" s="668">
        <v>9887</v>
      </c>
      <c r="AQ19" s="668"/>
      <c r="AR19" s="668"/>
      <c r="AS19" s="645">
        <v>636</v>
      </c>
      <c r="AT19" s="645"/>
      <c r="AU19" s="645"/>
      <c r="AV19" s="645">
        <v>5842</v>
      </c>
      <c r="AW19" s="645"/>
      <c r="AX19" s="645"/>
      <c r="AY19" s="111"/>
      <c r="AZ19" s="111"/>
      <c r="BA19" s="111"/>
      <c r="BB19" s="111"/>
      <c r="BF19" s="11"/>
      <c r="BG19" s="11"/>
      <c r="BH19" s="11"/>
      <c r="BI19" s="11"/>
      <c r="BJ19" s="11"/>
    </row>
    <row r="20" spans="1:62" ht="16.5" customHeight="1">
      <c r="A20" s="501">
        <v>17</v>
      </c>
      <c r="B20" s="501"/>
      <c r="C20" s="501"/>
      <c r="D20" s="501"/>
      <c r="E20" s="502"/>
      <c r="F20" s="643">
        <v>4144</v>
      </c>
      <c r="G20" s="643"/>
      <c r="H20" s="643"/>
      <c r="I20" s="643">
        <v>69991</v>
      </c>
      <c r="J20" s="643"/>
      <c r="K20" s="643"/>
      <c r="L20" s="643"/>
      <c r="M20" s="643">
        <v>835</v>
      </c>
      <c r="N20" s="643"/>
      <c r="O20" s="643"/>
      <c r="P20" s="643">
        <v>18702</v>
      </c>
      <c r="Q20" s="643"/>
      <c r="R20" s="643"/>
      <c r="S20" s="643"/>
      <c r="T20" s="643">
        <v>875</v>
      </c>
      <c r="U20" s="643"/>
      <c r="V20" s="643"/>
      <c r="W20" s="643">
        <v>21469</v>
      </c>
      <c r="X20" s="643"/>
      <c r="Y20" s="643"/>
      <c r="Z20" s="643"/>
      <c r="AA20" s="643">
        <v>587</v>
      </c>
      <c r="AB20" s="643"/>
      <c r="AC20" s="643"/>
      <c r="AD20" s="643">
        <v>6781</v>
      </c>
      <c r="AE20" s="643"/>
      <c r="AF20" s="643"/>
      <c r="AG20" s="643">
        <v>619</v>
      </c>
      <c r="AH20" s="643"/>
      <c r="AI20" s="643"/>
      <c r="AJ20" s="643">
        <v>6214</v>
      </c>
      <c r="AK20" s="643"/>
      <c r="AL20" s="643"/>
      <c r="AM20" s="643">
        <v>573</v>
      </c>
      <c r="AN20" s="643"/>
      <c r="AO20" s="643"/>
      <c r="AP20" s="669">
        <v>10938</v>
      </c>
      <c r="AQ20" s="669"/>
      <c r="AR20" s="669"/>
      <c r="AS20" s="643">
        <v>655</v>
      </c>
      <c r="AT20" s="643"/>
      <c r="AU20" s="643"/>
      <c r="AV20" s="643">
        <v>5887</v>
      </c>
      <c r="AW20" s="643"/>
      <c r="AX20" s="643"/>
      <c r="AY20" s="112"/>
      <c r="AZ20" s="112"/>
      <c r="BA20" s="112"/>
      <c r="BB20" s="112"/>
      <c r="BF20" s="11"/>
      <c r="BG20" s="11"/>
      <c r="BH20" s="11"/>
      <c r="BI20" s="11"/>
      <c r="BJ20" s="11"/>
    </row>
    <row r="21" spans="1:62" ht="13.5" customHeight="1">
      <c r="A21" s="12" t="s">
        <v>507</v>
      </c>
      <c r="B21" s="8"/>
      <c r="C21" s="10"/>
      <c r="D21" s="10"/>
      <c r="E21" s="10"/>
      <c r="F21" s="13"/>
      <c r="G21" s="13"/>
      <c r="H21" s="13"/>
      <c r="I21" s="10"/>
      <c r="J21" s="10"/>
      <c r="K21" s="10"/>
      <c r="L21" s="13"/>
      <c r="M21" s="13"/>
      <c r="N21" s="13"/>
      <c r="O21" s="10"/>
      <c r="P21" s="10"/>
      <c r="Q21" s="10"/>
      <c r="R21" s="13"/>
      <c r="S21" s="13"/>
      <c r="T21" s="13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0"/>
      <c r="AF21" s="10"/>
      <c r="AG21" s="10"/>
      <c r="AH21" s="10"/>
      <c r="AI21" s="10"/>
      <c r="AJ21" s="10"/>
      <c r="AK21" s="10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0"/>
      <c r="BC21" s="10"/>
      <c r="BD21" s="10"/>
      <c r="BE21" s="10"/>
      <c r="BF21" s="10"/>
      <c r="BG21" s="10"/>
      <c r="BH21" s="10"/>
      <c r="BI21" s="10"/>
      <c r="BJ21" s="10"/>
    </row>
    <row r="22" spans="1:39" ht="13.5" customHeight="1">
      <c r="A22" s="12" t="s">
        <v>116</v>
      </c>
      <c r="V22" s="52"/>
      <c r="W22" s="52"/>
      <c r="X22" s="52"/>
      <c r="AD22" s="54"/>
      <c r="AE22" s="54"/>
      <c r="AG22" s="10"/>
      <c r="AH22" s="10"/>
      <c r="AI22" s="10"/>
      <c r="AJ22" s="8"/>
      <c r="AK22" s="32"/>
      <c r="AL22" s="32"/>
      <c r="AM22" s="33"/>
    </row>
    <row r="23" ht="12.75"/>
    <row r="24" ht="12.75"/>
    <row r="25" spans="1:61" ht="18" customHeight="1">
      <c r="A25" s="522" t="s">
        <v>847</v>
      </c>
      <c r="B25" s="522"/>
      <c r="C25" s="522"/>
      <c r="D25" s="522"/>
      <c r="E25" s="522"/>
      <c r="F25" s="522"/>
      <c r="G25" s="522"/>
      <c r="H25" s="522"/>
      <c r="I25" s="522"/>
      <c r="J25" s="522"/>
      <c r="K25" s="522"/>
      <c r="L25" s="522"/>
      <c r="M25" s="522"/>
      <c r="N25" s="522"/>
      <c r="O25" s="522"/>
      <c r="P25" s="522"/>
      <c r="Q25" s="522"/>
      <c r="R25" s="522"/>
      <c r="S25" s="522"/>
      <c r="T25" s="522"/>
      <c r="U25" s="522"/>
      <c r="V25" s="522"/>
      <c r="W25" s="522"/>
      <c r="X25" s="522"/>
      <c r="Y25" s="522"/>
      <c r="Z25" s="522"/>
      <c r="AA25" s="522"/>
      <c r="AB25" s="522"/>
      <c r="AC25" s="522"/>
      <c r="AD25" s="522"/>
      <c r="AE25" s="522"/>
      <c r="AF25" s="522"/>
      <c r="AG25" s="522"/>
      <c r="AH25" s="522"/>
      <c r="AI25" s="522"/>
      <c r="AJ25" s="522"/>
      <c r="AK25" s="522"/>
      <c r="AL25" s="522"/>
      <c r="AM25" s="522"/>
      <c r="AN25" s="522"/>
      <c r="AO25" s="522"/>
      <c r="AP25" s="522"/>
      <c r="AQ25" s="522"/>
      <c r="AR25" s="522"/>
      <c r="AS25" s="522"/>
      <c r="AT25" s="522"/>
      <c r="AU25" s="522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</row>
    <row r="26" ht="16.5" customHeight="1"/>
    <row r="27" spans="2:52" ht="16.5" customHeight="1" thickBot="1">
      <c r="B27" s="3"/>
      <c r="C27" s="3"/>
      <c r="F27" s="4"/>
      <c r="H27" s="5"/>
      <c r="I27" s="6"/>
      <c r="J27" s="6"/>
      <c r="N27" s="5"/>
      <c r="O27" s="5"/>
      <c r="P27" s="5"/>
      <c r="Q27" s="5"/>
      <c r="AH27" s="3"/>
      <c r="AN27" s="7"/>
      <c r="AZ27" s="7"/>
    </row>
    <row r="28" spans="1:61" ht="16.5" customHeight="1">
      <c r="A28" s="114"/>
      <c r="B28" s="663" t="s">
        <v>251</v>
      </c>
      <c r="C28" s="664"/>
      <c r="D28" s="664"/>
      <c r="E28" s="664"/>
      <c r="F28" s="664"/>
      <c r="G28" s="664"/>
      <c r="H28" s="664"/>
      <c r="I28" s="664"/>
      <c r="J28" s="664"/>
      <c r="K28" s="115"/>
      <c r="L28" s="647" t="s">
        <v>7</v>
      </c>
      <c r="M28" s="648"/>
      <c r="N28" s="648"/>
      <c r="O28" s="648"/>
      <c r="P28" s="648"/>
      <c r="Q28" s="648"/>
      <c r="R28" s="648"/>
      <c r="S28" s="648"/>
      <c r="T28" s="648"/>
      <c r="U28" s="648"/>
      <c r="V28" s="648"/>
      <c r="W28" s="649"/>
      <c r="X28" s="647" t="s">
        <v>510</v>
      </c>
      <c r="Y28" s="648"/>
      <c r="Z28" s="648"/>
      <c r="AA28" s="648"/>
      <c r="AB28" s="648"/>
      <c r="AC28" s="648"/>
      <c r="AD28" s="648"/>
      <c r="AE28" s="648"/>
      <c r="AF28" s="648"/>
      <c r="AG28" s="648"/>
      <c r="AH28" s="648"/>
      <c r="AI28" s="649"/>
      <c r="AJ28" s="647" t="s">
        <v>653</v>
      </c>
      <c r="AK28" s="648"/>
      <c r="AL28" s="648"/>
      <c r="AM28" s="648"/>
      <c r="AN28" s="648"/>
      <c r="AO28" s="648"/>
      <c r="AP28" s="648"/>
      <c r="AQ28" s="648"/>
      <c r="AR28" s="648"/>
      <c r="AS28" s="648"/>
      <c r="AT28" s="648"/>
      <c r="AU28" s="649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</row>
    <row r="29" spans="1:61" ht="16.5" customHeight="1">
      <c r="A29" s="116"/>
      <c r="B29" s="665"/>
      <c r="C29" s="666"/>
      <c r="D29" s="666"/>
      <c r="E29" s="666"/>
      <c r="F29" s="666"/>
      <c r="G29" s="666"/>
      <c r="H29" s="666"/>
      <c r="I29" s="666"/>
      <c r="J29" s="666"/>
      <c r="K29" s="118"/>
      <c r="L29" s="562" t="s">
        <v>252</v>
      </c>
      <c r="M29" s="650"/>
      <c r="N29" s="650"/>
      <c r="O29" s="650"/>
      <c r="P29" s="650"/>
      <c r="Q29" s="650"/>
      <c r="R29" s="562" t="s">
        <v>253</v>
      </c>
      <c r="S29" s="650"/>
      <c r="T29" s="650"/>
      <c r="U29" s="650"/>
      <c r="V29" s="650"/>
      <c r="W29" s="651"/>
      <c r="X29" s="562" t="s">
        <v>252</v>
      </c>
      <c r="Y29" s="650"/>
      <c r="Z29" s="650"/>
      <c r="AA29" s="650"/>
      <c r="AB29" s="650"/>
      <c r="AC29" s="650"/>
      <c r="AD29" s="562" t="s">
        <v>253</v>
      </c>
      <c r="AE29" s="650"/>
      <c r="AF29" s="650"/>
      <c r="AG29" s="650"/>
      <c r="AH29" s="650"/>
      <c r="AI29" s="651"/>
      <c r="AJ29" s="562" t="s">
        <v>252</v>
      </c>
      <c r="AK29" s="650"/>
      <c r="AL29" s="650"/>
      <c r="AM29" s="650"/>
      <c r="AN29" s="650"/>
      <c r="AO29" s="650"/>
      <c r="AP29" s="562" t="s">
        <v>253</v>
      </c>
      <c r="AQ29" s="650"/>
      <c r="AR29" s="650"/>
      <c r="AS29" s="650"/>
      <c r="AT29" s="650"/>
      <c r="AU29" s="651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</row>
    <row r="30" spans="2:61" ht="16.5" customHeight="1">
      <c r="B30" s="566" t="s">
        <v>652</v>
      </c>
      <c r="C30" s="684"/>
      <c r="D30" s="684"/>
      <c r="E30" s="684"/>
      <c r="F30" s="684"/>
      <c r="G30" s="684"/>
      <c r="H30" s="684"/>
      <c r="I30" s="684"/>
      <c r="J30" s="684"/>
      <c r="K30" s="119"/>
      <c r="L30" s="652">
        <f>SUM(L32:Q48)</f>
        <v>20660</v>
      </c>
      <c r="M30" s="646"/>
      <c r="N30" s="646"/>
      <c r="O30" s="646"/>
      <c r="P30" s="646"/>
      <c r="Q30" s="646"/>
      <c r="R30" s="652">
        <f>SUM(R32:W48)</f>
        <v>250329</v>
      </c>
      <c r="S30" s="646"/>
      <c r="T30" s="646"/>
      <c r="U30" s="646"/>
      <c r="V30" s="646"/>
      <c r="W30" s="646"/>
      <c r="X30" s="652">
        <f>SUM(X32:AC48)</f>
        <v>21779</v>
      </c>
      <c r="Y30" s="646"/>
      <c r="Z30" s="646"/>
      <c r="AA30" s="646"/>
      <c r="AB30" s="646"/>
      <c r="AC30" s="646"/>
      <c r="AD30" s="652">
        <f>SUM(AD32:AI48)</f>
        <v>265642</v>
      </c>
      <c r="AE30" s="646"/>
      <c r="AF30" s="646"/>
      <c r="AG30" s="646"/>
      <c r="AH30" s="646"/>
      <c r="AI30" s="646"/>
      <c r="AJ30" s="652">
        <f>SUM(AJ32:AO48)</f>
        <v>22274</v>
      </c>
      <c r="AK30" s="646"/>
      <c r="AL30" s="646"/>
      <c r="AM30" s="646"/>
      <c r="AN30" s="646"/>
      <c r="AO30" s="646"/>
      <c r="AP30" s="652">
        <f>SUM(AP32:AU48)</f>
        <v>260083</v>
      </c>
      <c r="AQ30" s="646"/>
      <c r="AR30" s="646"/>
      <c r="AS30" s="646"/>
      <c r="AT30" s="646"/>
      <c r="AU30" s="646"/>
      <c r="AV30" s="10"/>
      <c r="AW30" s="10"/>
      <c r="AX30" s="10"/>
      <c r="AY30" s="10"/>
      <c r="AZ30" s="10"/>
      <c r="BA30" s="10"/>
      <c r="BB30" s="10"/>
      <c r="BC30" s="10"/>
      <c r="BD30" s="11"/>
      <c r="BE30" s="11"/>
      <c r="BF30" s="11"/>
      <c r="BG30" s="11"/>
      <c r="BH30" s="11"/>
      <c r="BI30" s="11"/>
    </row>
    <row r="31" spans="2:61" ht="16.5" customHeight="1">
      <c r="B31" s="685"/>
      <c r="C31" s="683"/>
      <c r="D31" s="683"/>
      <c r="E31" s="683"/>
      <c r="F31" s="683"/>
      <c r="G31" s="683"/>
      <c r="H31" s="683"/>
      <c r="I31" s="683"/>
      <c r="J31" s="683"/>
      <c r="K31" s="121"/>
      <c r="L31" s="652"/>
      <c r="M31" s="646"/>
      <c r="N31" s="646"/>
      <c r="O31" s="646"/>
      <c r="P31" s="646"/>
      <c r="Q31" s="646"/>
      <c r="R31" s="652"/>
      <c r="S31" s="646"/>
      <c r="T31" s="646"/>
      <c r="U31" s="646"/>
      <c r="V31" s="646"/>
      <c r="W31" s="646"/>
      <c r="X31" s="652"/>
      <c r="Y31" s="646"/>
      <c r="Z31" s="646"/>
      <c r="AA31" s="646"/>
      <c r="AB31" s="646"/>
      <c r="AC31" s="646"/>
      <c r="AD31" s="652"/>
      <c r="AE31" s="646"/>
      <c r="AF31" s="646"/>
      <c r="AG31" s="646"/>
      <c r="AH31" s="646"/>
      <c r="AI31" s="646"/>
      <c r="AJ31" s="652"/>
      <c r="AK31" s="646"/>
      <c r="AL31" s="646"/>
      <c r="AM31" s="646"/>
      <c r="AN31" s="646"/>
      <c r="AO31" s="646"/>
      <c r="AP31" s="652"/>
      <c r="AQ31" s="646"/>
      <c r="AR31" s="646"/>
      <c r="AS31" s="646"/>
      <c r="AT31" s="646"/>
      <c r="AU31" s="646"/>
      <c r="AV31" s="10"/>
      <c r="AW31" s="10"/>
      <c r="AX31" s="10"/>
      <c r="AY31" s="10"/>
      <c r="AZ31" s="10"/>
      <c r="BA31" s="10"/>
      <c r="BB31" s="10"/>
      <c r="BC31" s="10"/>
      <c r="BD31" s="11"/>
      <c r="BE31" s="11"/>
      <c r="BF31" s="11"/>
      <c r="BG31" s="11"/>
      <c r="BH31" s="11"/>
      <c r="BI31" s="11"/>
    </row>
    <row r="32" spans="2:61" ht="16.5" customHeight="1">
      <c r="B32" s="682" t="s">
        <v>254</v>
      </c>
      <c r="C32" s="683"/>
      <c r="D32" s="683"/>
      <c r="E32" s="683"/>
      <c r="F32" s="683"/>
      <c r="G32" s="683"/>
      <c r="H32" s="683"/>
      <c r="I32" s="683"/>
      <c r="J32" s="683"/>
      <c r="K32" s="121"/>
      <c r="L32" s="645">
        <v>682</v>
      </c>
      <c r="M32" s="646"/>
      <c r="N32" s="646"/>
      <c r="O32" s="646"/>
      <c r="P32" s="646"/>
      <c r="Q32" s="646"/>
      <c r="R32" s="645">
        <v>9118</v>
      </c>
      <c r="S32" s="646"/>
      <c r="T32" s="646"/>
      <c r="U32" s="646"/>
      <c r="V32" s="646"/>
      <c r="W32" s="646"/>
      <c r="X32" s="645">
        <v>727</v>
      </c>
      <c r="Y32" s="646"/>
      <c r="Z32" s="646"/>
      <c r="AA32" s="646"/>
      <c r="AB32" s="646"/>
      <c r="AC32" s="646"/>
      <c r="AD32" s="645">
        <v>11151</v>
      </c>
      <c r="AE32" s="646"/>
      <c r="AF32" s="646"/>
      <c r="AG32" s="646"/>
      <c r="AH32" s="646"/>
      <c r="AI32" s="646"/>
      <c r="AJ32" s="645">
        <v>672</v>
      </c>
      <c r="AK32" s="646"/>
      <c r="AL32" s="646"/>
      <c r="AM32" s="646"/>
      <c r="AN32" s="646"/>
      <c r="AO32" s="646"/>
      <c r="AP32" s="645">
        <v>9216</v>
      </c>
      <c r="AQ32" s="646"/>
      <c r="AR32" s="646"/>
      <c r="AS32" s="646"/>
      <c r="AT32" s="646"/>
      <c r="AU32" s="646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</row>
    <row r="33" spans="2:47" ht="16.5" customHeight="1">
      <c r="B33" s="682" t="s">
        <v>651</v>
      </c>
      <c r="C33" s="683"/>
      <c r="D33" s="683"/>
      <c r="E33" s="683"/>
      <c r="F33" s="683"/>
      <c r="G33" s="683"/>
      <c r="H33" s="683"/>
      <c r="I33" s="683"/>
      <c r="J33" s="683"/>
      <c r="K33" s="121"/>
      <c r="L33" s="645">
        <v>632</v>
      </c>
      <c r="M33" s="646"/>
      <c r="N33" s="646"/>
      <c r="O33" s="646"/>
      <c r="P33" s="646"/>
      <c r="Q33" s="646"/>
      <c r="R33" s="645">
        <v>7660</v>
      </c>
      <c r="S33" s="646"/>
      <c r="T33" s="646"/>
      <c r="U33" s="646"/>
      <c r="V33" s="646"/>
      <c r="W33" s="646"/>
      <c r="X33" s="645">
        <v>594</v>
      </c>
      <c r="Y33" s="646"/>
      <c r="Z33" s="646"/>
      <c r="AA33" s="646"/>
      <c r="AB33" s="646"/>
      <c r="AC33" s="646"/>
      <c r="AD33" s="645">
        <v>7191</v>
      </c>
      <c r="AE33" s="646"/>
      <c r="AF33" s="646"/>
      <c r="AG33" s="646"/>
      <c r="AH33" s="646"/>
      <c r="AI33" s="646"/>
      <c r="AJ33" s="645">
        <v>596</v>
      </c>
      <c r="AK33" s="646"/>
      <c r="AL33" s="646"/>
      <c r="AM33" s="646"/>
      <c r="AN33" s="646"/>
      <c r="AO33" s="646"/>
      <c r="AP33" s="645">
        <v>7013</v>
      </c>
      <c r="AQ33" s="646"/>
      <c r="AR33" s="646"/>
      <c r="AS33" s="646"/>
      <c r="AT33" s="646"/>
      <c r="AU33" s="646"/>
    </row>
    <row r="34" spans="2:47" ht="16.5" customHeight="1">
      <c r="B34" s="682" t="s">
        <v>650</v>
      </c>
      <c r="C34" s="683"/>
      <c r="D34" s="683"/>
      <c r="E34" s="683"/>
      <c r="F34" s="683"/>
      <c r="G34" s="683"/>
      <c r="H34" s="683"/>
      <c r="I34" s="683"/>
      <c r="J34" s="683"/>
      <c r="K34" s="121"/>
      <c r="L34" s="645">
        <v>1088</v>
      </c>
      <c r="M34" s="646"/>
      <c r="N34" s="646"/>
      <c r="O34" s="646"/>
      <c r="P34" s="646"/>
      <c r="Q34" s="646"/>
      <c r="R34" s="645">
        <v>10978</v>
      </c>
      <c r="S34" s="646"/>
      <c r="T34" s="646"/>
      <c r="U34" s="646"/>
      <c r="V34" s="646"/>
      <c r="W34" s="646"/>
      <c r="X34" s="645">
        <v>1168</v>
      </c>
      <c r="Y34" s="646"/>
      <c r="Z34" s="646"/>
      <c r="AA34" s="646"/>
      <c r="AB34" s="646"/>
      <c r="AC34" s="646"/>
      <c r="AD34" s="645">
        <v>11219</v>
      </c>
      <c r="AE34" s="646"/>
      <c r="AF34" s="646"/>
      <c r="AG34" s="646"/>
      <c r="AH34" s="646"/>
      <c r="AI34" s="646"/>
      <c r="AJ34" s="645">
        <v>1141</v>
      </c>
      <c r="AK34" s="646"/>
      <c r="AL34" s="646"/>
      <c r="AM34" s="646"/>
      <c r="AN34" s="646"/>
      <c r="AO34" s="646"/>
      <c r="AP34" s="645">
        <v>11640</v>
      </c>
      <c r="AQ34" s="646"/>
      <c r="AR34" s="646"/>
      <c r="AS34" s="646"/>
      <c r="AT34" s="646"/>
      <c r="AU34" s="646"/>
    </row>
    <row r="35" spans="2:47" ht="16.5" customHeight="1">
      <c r="B35" s="682" t="s">
        <v>649</v>
      </c>
      <c r="C35" s="683"/>
      <c r="D35" s="683"/>
      <c r="E35" s="683"/>
      <c r="F35" s="683"/>
      <c r="G35" s="683"/>
      <c r="H35" s="683"/>
      <c r="I35" s="683"/>
      <c r="J35" s="683"/>
      <c r="K35" s="121"/>
      <c r="L35" s="645">
        <v>1134</v>
      </c>
      <c r="M35" s="646"/>
      <c r="N35" s="646"/>
      <c r="O35" s="646"/>
      <c r="P35" s="646"/>
      <c r="Q35" s="646"/>
      <c r="R35" s="645">
        <v>13579</v>
      </c>
      <c r="S35" s="646"/>
      <c r="T35" s="646"/>
      <c r="U35" s="646"/>
      <c r="V35" s="646"/>
      <c r="W35" s="646"/>
      <c r="X35" s="645">
        <v>993</v>
      </c>
      <c r="Y35" s="646"/>
      <c r="Z35" s="646"/>
      <c r="AA35" s="646"/>
      <c r="AB35" s="646"/>
      <c r="AC35" s="646"/>
      <c r="AD35" s="645">
        <v>10456</v>
      </c>
      <c r="AE35" s="646"/>
      <c r="AF35" s="646"/>
      <c r="AG35" s="646"/>
      <c r="AH35" s="646"/>
      <c r="AI35" s="646"/>
      <c r="AJ35" s="645">
        <v>1038</v>
      </c>
      <c r="AK35" s="646"/>
      <c r="AL35" s="646"/>
      <c r="AM35" s="646"/>
      <c r="AN35" s="646"/>
      <c r="AO35" s="646"/>
      <c r="AP35" s="645">
        <v>10877</v>
      </c>
      <c r="AQ35" s="646"/>
      <c r="AR35" s="646"/>
      <c r="AS35" s="646"/>
      <c r="AT35" s="646"/>
      <c r="AU35" s="646"/>
    </row>
    <row r="36" spans="2:47" ht="16.5" customHeight="1">
      <c r="B36" s="682" t="s">
        <v>255</v>
      </c>
      <c r="C36" s="683"/>
      <c r="D36" s="683"/>
      <c r="E36" s="683"/>
      <c r="F36" s="683"/>
      <c r="G36" s="683"/>
      <c r="H36" s="683"/>
      <c r="I36" s="683"/>
      <c r="J36" s="683"/>
      <c r="K36" s="121"/>
      <c r="L36" s="645">
        <v>2241</v>
      </c>
      <c r="M36" s="646"/>
      <c r="N36" s="646"/>
      <c r="O36" s="646"/>
      <c r="P36" s="646"/>
      <c r="Q36" s="646"/>
      <c r="R36" s="645">
        <v>34992</v>
      </c>
      <c r="S36" s="646"/>
      <c r="T36" s="646"/>
      <c r="U36" s="646"/>
      <c r="V36" s="646"/>
      <c r="W36" s="646"/>
      <c r="X36" s="645">
        <v>2603</v>
      </c>
      <c r="Y36" s="646"/>
      <c r="Z36" s="646"/>
      <c r="AA36" s="646"/>
      <c r="AB36" s="646"/>
      <c r="AC36" s="646"/>
      <c r="AD36" s="645">
        <v>33519</v>
      </c>
      <c r="AE36" s="646"/>
      <c r="AF36" s="646"/>
      <c r="AG36" s="646"/>
      <c r="AH36" s="646"/>
      <c r="AI36" s="646"/>
      <c r="AJ36" s="645">
        <v>2683</v>
      </c>
      <c r="AK36" s="646"/>
      <c r="AL36" s="646"/>
      <c r="AM36" s="646"/>
      <c r="AN36" s="646"/>
      <c r="AO36" s="646"/>
      <c r="AP36" s="645">
        <v>33575</v>
      </c>
      <c r="AQ36" s="646"/>
      <c r="AR36" s="646"/>
      <c r="AS36" s="646"/>
      <c r="AT36" s="646"/>
      <c r="AU36" s="646"/>
    </row>
    <row r="37" spans="2:61" ht="16.5" customHeight="1">
      <c r="B37" s="682"/>
      <c r="C37" s="683"/>
      <c r="D37" s="683"/>
      <c r="E37" s="683"/>
      <c r="F37" s="683"/>
      <c r="G37" s="683"/>
      <c r="H37" s="683"/>
      <c r="I37" s="683"/>
      <c r="J37" s="683"/>
      <c r="K37" s="121"/>
      <c r="L37" s="645"/>
      <c r="M37" s="646"/>
      <c r="N37" s="646"/>
      <c r="O37" s="646"/>
      <c r="P37" s="646"/>
      <c r="Q37" s="646"/>
      <c r="R37" s="645"/>
      <c r="S37" s="646"/>
      <c r="T37" s="646"/>
      <c r="U37" s="646"/>
      <c r="V37" s="646"/>
      <c r="W37" s="646"/>
      <c r="X37" s="645"/>
      <c r="Y37" s="646"/>
      <c r="Z37" s="646"/>
      <c r="AA37" s="646"/>
      <c r="AB37" s="646"/>
      <c r="AC37" s="646"/>
      <c r="AD37" s="645"/>
      <c r="AE37" s="646"/>
      <c r="AF37" s="646"/>
      <c r="AG37" s="646"/>
      <c r="AH37" s="646"/>
      <c r="AI37" s="646"/>
      <c r="AJ37" s="645"/>
      <c r="AK37" s="646"/>
      <c r="AL37" s="646"/>
      <c r="AM37" s="646"/>
      <c r="AN37" s="646"/>
      <c r="AO37" s="646"/>
      <c r="AP37" s="645"/>
      <c r="AQ37" s="646"/>
      <c r="AR37" s="646"/>
      <c r="AS37" s="646"/>
      <c r="AT37" s="646"/>
      <c r="AU37" s="646"/>
      <c r="AV37" s="8"/>
      <c r="AW37" s="8"/>
      <c r="AX37" s="8"/>
      <c r="AY37" s="22"/>
      <c r="AZ37" s="22"/>
      <c r="BA37" s="22"/>
      <c r="BB37" s="22"/>
      <c r="BC37" s="22"/>
      <c r="BD37" s="22"/>
      <c r="BE37" s="8"/>
      <c r="BF37" s="8"/>
      <c r="BG37" s="8"/>
      <c r="BH37" s="8"/>
      <c r="BI37" s="8"/>
    </row>
    <row r="38" spans="2:47" ht="16.5" customHeight="1">
      <c r="B38" s="682" t="s">
        <v>648</v>
      </c>
      <c r="C38" s="682"/>
      <c r="D38" s="682"/>
      <c r="E38" s="682"/>
      <c r="F38" s="682"/>
      <c r="G38" s="682"/>
      <c r="H38" s="682"/>
      <c r="I38" s="682"/>
      <c r="J38" s="682"/>
      <c r="K38" s="121"/>
      <c r="L38" s="645">
        <v>4681</v>
      </c>
      <c r="M38" s="646"/>
      <c r="N38" s="646"/>
      <c r="O38" s="646"/>
      <c r="P38" s="646"/>
      <c r="Q38" s="646"/>
      <c r="R38" s="645">
        <v>74590</v>
      </c>
      <c r="S38" s="646"/>
      <c r="T38" s="646"/>
      <c r="U38" s="646"/>
      <c r="V38" s="646"/>
      <c r="W38" s="646"/>
      <c r="X38" s="645">
        <v>4680</v>
      </c>
      <c r="Y38" s="646"/>
      <c r="Z38" s="646"/>
      <c r="AA38" s="646"/>
      <c r="AB38" s="646"/>
      <c r="AC38" s="646"/>
      <c r="AD38" s="645">
        <v>75537</v>
      </c>
      <c r="AE38" s="646"/>
      <c r="AF38" s="646"/>
      <c r="AG38" s="646"/>
      <c r="AH38" s="646"/>
      <c r="AI38" s="646"/>
      <c r="AJ38" s="645">
        <v>4632</v>
      </c>
      <c r="AK38" s="646"/>
      <c r="AL38" s="646"/>
      <c r="AM38" s="646"/>
      <c r="AN38" s="646"/>
      <c r="AO38" s="646"/>
      <c r="AP38" s="645">
        <v>71853</v>
      </c>
      <c r="AQ38" s="646"/>
      <c r="AR38" s="646"/>
      <c r="AS38" s="646"/>
      <c r="AT38" s="646"/>
      <c r="AU38" s="646"/>
    </row>
    <row r="39" spans="2:61" ht="16.5" customHeight="1">
      <c r="B39" s="682" t="s">
        <v>647</v>
      </c>
      <c r="C39" s="683"/>
      <c r="D39" s="683"/>
      <c r="E39" s="683"/>
      <c r="F39" s="683"/>
      <c r="G39" s="683"/>
      <c r="H39" s="683"/>
      <c r="I39" s="683"/>
      <c r="J39" s="683"/>
      <c r="K39" s="121"/>
      <c r="L39" s="645">
        <v>1662</v>
      </c>
      <c r="M39" s="646"/>
      <c r="N39" s="646"/>
      <c r="O39" s="646"/>
      <c r="P39" s="646"/>
      <c r="Q39" s="646"/>
      <c r="R39" s="645">
        <v>14063</v>
      </c>
      <c r="S39" s="646"/>
      <c r="T39" s="646"/>
      <c r="U39" s="646"/>
      <c r="V39" s="646"/>
      <c r="W39" s="646"/>
      <c r="X39" s="645">
        <v>1523</v>
      </c>
      <c r="Y39" s="646"/>
      <c r="Z39" s="646"/>
      <c r="AA39" s="646"/>
      <c r="AB39" s="646"/>
      <c r="AC39" s="646"/>
      <c r="AD39" s="645">
        <v>13801</v>
      </c>
      <c r="AE39" s="646"/>
      <c r="AF39" s="646"/>
      <c r="AG39" s="646"/>
      <c r="AH39" s="646"/>
      <c r="AI39" s="646"/>
      <c r="AJ39" s="645">
        <v>1532</v>
      </c>
      <c r="AK39" s="646"/>
      <c r="AL39" s="646"/>
      <c r="AM39" s="646"/>
      <c r="AN39" s="646"/>
      <c r="AO39" s="646"/>
      <c r="AP39" s="645">
        <v>14070</v>
      </c>
      <c r="AQ39" s="646"/>
      <c r="AR39" s="646"/>
      <c r="AS39" s="646"/>
      <c r="AT39" s="646"/>
      <c r="AU39" s="646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</row>
    <row r="40" spans="2:61" ht="16.5" customHeight="1">
      <c r="B40" s="682" t="s">
        <v>646</v>
      </c>
      <c r="C40" s="683"/>
      <c r="D40" s="683"/>
      <c r="E40" s="683"/>
      <c r="F40" s="683"/>
      <c r="G40" s="683"/>
      <c r="H40" s="683"/>
      <c r="I40" s="683"/>
      <c r="J40" s="683"/>
      <c r="K40" s="121"/>
      <c r="L40" s="645">
        <v>853</v>
      </c>
      <c r="M40" s="646"/>
      <c r="N40" s="646"/>
      <c r="O40" s="646"/>
      <c r="P40" s="646"/>
      <c r="Q40" s="646"/>
      <c r="R40" s="645">
        <v>8838</v>
      </c>
      <c r="S40" s="646"/>
      <c r="T40" s="646"/>
      <c r="U40" s="646"/>
      <c r="V40" s="646"/>
      <c r="W40" s="646"/>
      <c r="X40" s="645">
        <v>773</v>
      </c>
      <c r="Y40" s="646"/>
      <c r="Z40" s="646"/>
      <c r="AA40" s="646"/>
      <c r="AB40" s="646"/>
      <c r="AC40" s="646"/>
      <c r="AD40" s="645">
        <v>7901</v>
      </c>
      <c r="AE40" s="646"/>
      <c r="AF40" s="646"/>
      <c r="AG40" s="646"/>
      <c r="AH40" s="646"/>
      <c r="AI40" s="646"/>
      <c r="AJ40" s="645">
        <v>832</v>
      </c>
      <c r="AK40" s="646"/>
      <c r="AL40" s="646"/>
      <c r="AM40" s="646"/>
      <c r="AN40" s="646"/>
      <c r="AO40" s="646"/>
      <c r="AP40" s="645">
        <v>7041</v>
      </c>
      <c r="AQ40" s="646"/>
      <c r="AR40" s="646"/>
      <c r="AS40" s="646"/>
      <c r="AT40" s="646"/>
      <c r="AU40" s="646"/>
      <c r="AV40" s="10"/>
      <c r="AW40" s="10"/>
      <c r="AX40" s="10"/>
      <c r="AY40" s="10"/>
      <c r="AZ40" s="10"/>
      <c r="BA40" s="10"/>
      <c r="BB40" s="10"/>
      <c r="BC40" s="10"/>
      <c r="BD40" s="11"/>
      <c r="BE40" s="11"/>
      <c r="BF40" s="11"/>
      <c r="BG40" s="10"/>
      <c r="BH40" s="10"/>
      <c r="BI40" s="10"/>
    </row>
    <row r="41" spans="2:47" ht="16.5" customHeight="1">
      <c r="B41" s="682" t="s">
        <v>256</v>
      </c>
      <c r="C41" s="683"/>
      <c r="D41" s="683"/>
      <c r="E41" s="683"/>
      <c r="F41" s="683"/>
      <c r="G41" s="683"/>
      <c r="H41" s="683"/>
      <c r="I41" s="683"/>
      <c r="J41" s="683"/>
      <c r="K41" s="121"/>
      <c r="L41" s="645">
        <v>719</v>
      </c>
      <c r="M41" s="646"/>
      <c r="N41" s="646"/>
      <c r="O41" s="646"/>
      <c r="P41" s="646"/>
      <c r="Q41" s="646"/>
      <c r="R41" s="645">
        <v>6794</v>
      </c>
      <c r="S41" s="646"/>
      <c r="T41" s="646"/>
      <c r="U41" s="646"/>
      <c r="V41" s="646"/>
      <c r="W41" s="646"/>
      <c r="X41" s="645">
        <v>777</v>
      </c>
      <c r="Y41" s="646"/>
      <c r="Z41" s="646"/>
      <c r="AA41" s="646"/>
      <c r="AB41" s="646"/>
      <c r="AC41" s="646"/>
      <c r="AD41" s="645">
        <v>7276</v>
      </c>
      <c r="AE41" s="646"/>
      <c r="AF41" s="646"/>
      <c r="AG41" s="646"/>
      <c r="AH41" s="646"/>
      <c r="AI41" s="646"/>
      <c r="AJ41" s="645">
        <v>818</v>
      </c>
      <c r="AK41" s="646"/>
      <c r="AL41" s="646"/>
      <c r="AM41" s="646"/>
      <c r="AN41" s="646"/>
      <c r="AO41" s="646"/>
      <c r="AP41" s="645">
        <v>7202</v>
      </c>
      <c r="AQ41" s="646"/>
      <c r="AR41" s="646"/>
      <c r="AS41" s="646"/>
      <c r="AT41" s="646"/>
      <c r="AU41" s="646"/>
    </row>
    <row r="42" spans="2:52" ht="16.5" customHeight="1">
      <c r="B42" s="682" t="s">
        <v>645</v>
      </c>
      <c r="C42" s="683"/>
      <c r="D42" s="683"/>
      <c r="E42" s="683"/>
      <c r="F42" s="683"/>
      <c r="G42" s="683"/>
      <c r="H42" s="683"/>
      <c r="I42" s="683"/>
      <c r="J42" s="683"/>
      <c r="K42" s="121"/>
      <c r="L42" s="645">
        <v>1309</v>
      </c>
      <c r="M42" s="646"/>
      <c r="N42" s="646"/>
      <c r="O42" s="646"/>
      <c r="P42" s="646"/>
      <c r="Q42" s="646"/>
      <c r="R42" s="645">
        <v>10063</v>
      </c>
      <c r="S42" s="646"/>
      <c r="T42" s="646"/>
      <c r="U42" s="646"/>
      <c r="V42" s="646"/>
      <c r="W42" s="646"/>
      <c r="X42" s="645">
        <v>1394</v>
      </c>
      <c r="Y42" s="646"/>
      <c r="Z42" s="646"/>
      <c r="AA42" s="646"/>
      <c r="AB42" s="646"/>
      <c r="AC42" s="646"/>
      <c r="AD42" s="645">
        <v>10015</v>
      </c>
      <c r="AE42" s="646"/>
      <c r="AF42" s="646"/>
      <c r="AG42" s="646"/>
      <c r="AH42" s="646"/>
      <c r="AI42" s="646"/>
      <c r="AJ42" s="645">
        <v>1370</v>
      </c>
      <c r="AK42" s="646"/>
      <c r="AL42" s="646"/>
      <c r="AM42" s="646"/>
      <c r="AN42" s="646"/>
      <c r="AO42" s="646"/>
      <c r="AP42" s="645">
        <v>9703</v>
      </c>
      <c r="AQ42" s="646"/>
      <c r="AR42" s="646"/>
      <c r="AS42" s="646"/>
      <c r="AT42" s="646"/>
      <c r="AU42" s="646"/>
      <c r="AZ42" s="7"/>
    </row>
    <row r="43" spans="2:52" ht="16.5" customHeight="1">
      <c r="B43" s="682"/>
      <c r="C43" s="683"/>
      <c r="D43" s="683"/>
      <c r="E43" s="683"/>
      <c r="F43" s="683"/>
      <c r="G43" s="683"/>
      <c r="H43" s="683"/>
      <c r="I43" s="683"/>
      <c r="J43" s="683"/>
      <c r="K43" s="121"/>
      <c r="L43" s="645"/>
      <c r="M43" s="646"/>
      <c r="N43" s="646"/>
      <c r="O43" s="646"/>
      <c r="P43" s="646"/>
      <c r="Q43" s="646"/>
      <c r="R43" s="645"/>
      <c r="S43" s="646"/>
      <c r="T43" s="646"/>
      <c r="U43" s="646"/>
      <c r="V43" s="646"/>
      <c r="W43" s="646"/>
      <c r="X43" s="645"/>
      <c r="Y43" s="646"/>
      <c r="Z43" s="646"/>
      <c r="AA43" s="646"/>
      <c r="AB43" s="646"/>
      <c r="AC43" s="646"/>
      <c r="AD43" s="645"/>
      <c r="AE43" s="646"/>
      <c r="AF43" s="646"/>
      <c r="AG43" s="646"/>
      <c r="AH43" s="646"/>
      <c r="AI43" s="646"/>
      <c r="AJ43" s="645"/>
      <c r="AK43" s="646"/>
      <c r="AL43" s="646"/>
      <c r="AM43" s="646"/>
      <c r="AN43" s="646"/>
      <c r="AO43" s="646"/>
      <c r="AP43" s="645"/>
      <c r="AQ43" s="646"/>
      <c r="AR43" s="646"/>
      <c r="AS43" s="646"/>
      <c r="AT43" s="646"/>
      <c r="AU43" s="646"/>
      <c r="AZ43" s="7"/>
    </row>
    <row r="44" spans="2:61" ht="16.5" customHeight="1">
      <c r="B44" s="682" t="s">
        <v>644</v>
      </c>
      <c r="C44" s="683"/>
      <c r="D44" s="683"/>
      <c r="E44" s="683"/>
      <c r="F44" s="683"/>
      <c r="G44" s="683"/>
      <c r="H44" s="683"/>
      <c r="I44" s="683"/>
      <c r="J44" s="683"/>
      <c r="K44" s="121"/>
      <c r="L44" s="645">
        <v>1674</v>
      </c>
      <c r="M44" s="646"/>
      <c r="N44" s="646"/>
      <c r="O44" s="646"/>
      <c r="P44" s="646"/>
      <c r="Q44" s="646"/>
      <c r="R44" s="645">
        <v>18869</v>
      </c>
      <c r="S44" s="646"/>
      <c r="T44" s="646"/>
      <c r="U44" s="646"/>
      <c r="V44" s="646"/>
      <c r="W44" s="646"/>
      <c r="X44" s="645">
        <v>2111</v>
      </c>
      <c r="Y44" s="646"/>
      <c r="Z44" s="646"/>
      <c r="AA44" s="646"/>
      <c r="AB44" s="646"/>
      <c r="AC44" s="646"/>
      <c r="AD44" s="645">
        <v>31034</v>
      </c>
      <c r="AE44" s="646"/>
      <c r="AF44" s="646"/>
      <c r="AG44" s="646"/>
      <c r="AH44" s="646"/>
      <c r="AI44" s="646"/>
      <c r="AJ44" s="645">
        <v>2192</v>
      </c>
      <c r="AK44" s="646"/>
      <c r="AL44" s="646"/>
      <c r="AM44" s="646"/>
      <c r="AN44" s="646"/>
      <c r="AO44" s="646"/>
      <c r="AP44" s="645">
        <v>25162</v>
      </c>
      <c r="AQ44" s="646"/>
      <c r="AR44" s="646"/>
      <c r="AS44" s="646"/>
      <c r="AT44" s="646"/>
      <c r="AU44" s="646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</row>
    <row r="45" spans="2:61" ht="16.5" customHeight="1">
      <c r="B45" s="682" t="s">
        <v>643</v>
      </c>
      <c r="C45" s="683"/>
      <c r="D45" s="683"/>
      <c r="E45" s="683"/>
      <c r="F45" s="683"/>
      <c r="G45" s="683"/>
      <c r="H45" s="683"/>
      <c r="I45" s="683"/>
      <c r="J45" s="683"/>
      <c r="K45" s="121"/>
      <c r="L45" s="645">
        <v>806</v>
      </c>
      <c r="M45" s="646"/>
      <c r="N45" s="646"/>
      <c r="O45" s="646"/>
      <c r="P45" s="646"/>
      <c r="Q45" s="646"/>
      <c r="R45" s="645">
        <v>7496</v>
      </c>
      <c r="S45" s="646"/>
      <c r="T45" s="646"/>
      <c r="U45" s="646"/>
      <c r="V45" s="646"/>
      <c r="W45" s="646"/>
      <c r="X45" s="645">
        <v>915</v>
      </c>
      <c r="Y45" s="646"/>
      <c r="Z45" s="646"/>
      <c r="AA45" s="646"/>
      <c r="AB45" s="646"/>
      <c r="AC45" s="646"/>
      <c r="AD45" s="645">
        <v>8305</v>
      </c>
      <c r="AE45" s="646"/>
      <c r="AF45" s="646"/>
      <c r="AG45" s="646"/>
      <c r="AH45" s="646"/>
      <c r="AI45" s="646"/>
      <c r="AJ45" s="645">
        <v>1062</v>
      </c>
      <c r="AK45" s="646"/>
      <c r="AL45" s="646"/>
      <c r="AM45" s="646"/>
      <c r="AN45" s="646"/>
      <c r="AO45" s="646"/>
      <c r="AP45" s="645">
        <v>9417</v>
      </c>
      <c r="AQ45" s="646"/>
      <c r="AR45" s="646"/>
      <c r="AS45" s="646"/>
      <c r="AT45" s="646"/>
      <c r="AU45" s="646"/>
      <c r="AV45" s="8"/>
      <c r="AW45" s="8"/>
      <c r="AX45" s="8"/>
      <c r="AY45" s="22"/>
      <c r="AZ45" s="22"/>
      <c r="BA45" s="22"/>
      <c r="BB45" s="22"/>
      <c r="BC45" s="22"/>
      <c r="BD45" s="22"/>
      <c r="BE45" s="8"/>
      <c r="BF45" s="8"/>
      <c r="BG45" s="8"/>
      <c r="BH45" s="8"/>
      <c r="BI45" s="8"/>
    </row>
    <row r="46" spans="2:61" ht="16.5" customHeight="1">
      <c r="B46" s="682" t="s">
        <v>642</v>
      </c>
      <c r="C46" s="683"/>
      <c r="D46" s="683"/>
      <c r="E46" s="683"/>
      <c r="F46" s="683"/>
      <c r="G46" s="683"/>
      <c r="H46" s="683"/>
      <c r="I46" s="683"/>
      <c r="J46" s="683"/>
      <c r="K46" s="121"/>
      <c r="L46" s="645">
        <v>1140</v>
      </c>
      <c r="M46" s="646"/>
      <c r="N46" s="646"/>
      <c r="O46" s="646"/>
      <c r="P46" s="646"/>
      <c r="Q46" s="646"/>
      <c r="R46" s="645">
        <v>14311</v>
      </c>
      <c r="S46" s="646"/>
      <c r="T46" s="646"/>
      <c r="U46" s="646"/>
      <c r="V46" s="646"/>
      <c r="W46" s="646"/>
      <c r="X46" s="645">
        <v>1457</v>
      </c>
      <c r="Y46" s="646"/>
      <c r="Z46" s="646"/>
      <c r="AA46" s="646"/>
      <c r="AB46" s="646"/>
      <c r="AC46" s="646"/>
      <c r="AD46" s="645">
        <v>19463</v>
      </c>
      <c r="AE46" s="646"/>
      <c r="AF46" s="646"/>
      <c r="AG46" s="646"/>
      <c r="AH46" s="646"/>
      <c r="AI46" s="646"/>
      <c r="AJ46" s="645">
        <v>1600</v>
      </c>
      <c r="AK46" s="646"/>
      <c r="AL46" s="646"/>
      <c r="AM46" s="646"/>
      <c r="AN46" s="646"/>
      <c r="AO46" s="646"/>
      <c r="AP46" s="645">
        <v>24322</v>
      </c>
      <c r="AQ46" s="646"/>
      <c r="AR46" s="646"/>
      <c r="AS46" s="646"/>
      <c r="AT46" s="646"/>
      <c r="AU46" s="646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</row>
    <row r="47" spans="2:61" ht="16.5" customHeight="1">
      <c r="B47" s="682" t="s">
        <v>641</v>
      </c>
      <c r="C47" s="683"/>
      <c r="D47" s="683"/>
      <c r="E47" s="683"/>
      <c r="F47" s="683"/>
      <c r="G47" s="683"/>
      <c r="H47" s="683"/>
      <c r="I47" s="683"/>
      <c r="J47" s="683"/>
      <c r="K47" s="121"/>
      <c r="L47" s="645">
        <v>1046</v>
      </c>
      <c r="M47" s="646"/>
      <c r="N47" s="646"/>
      <c r="O47" s="646"/>
      <c r="P47" s="646"/>
      <c r="Q47" s="646"/>
      <c r="R47" s="645">
        <v>8758</v>
      </c>
      <c r="S47" s="646"/>
      <c r="T47" s="646"/>
      <c r="U47" s="646"/>
      <c r="V47" s="646"/>
      <c r="W47" s="646"/>
      <c r="X47" s="645">
        <v>1166</v>
      </c>
      <c r="Y47" s="646"/>
      <c r="Z47" s="646"/>
      <c r="AA47" s="646"/>
      <c r="AB47" s="646"/>
      <c r="AC47" s="646"/>
      <c r="AD47" s="645">
        <v>10132</v>
      </c>
      <c r="AE47" s="646"/>
      <c r="AF47" s="646"/>
      <c r="AG47" s="646"/>
      <c r="AH47" s="646"/>
      <c r="AI47" s="646"/>
      <c r="AJ47" s="645">
        <v>1237</v>
      </c>
      <c r="AK47" s="646"/>
      <c r="AL47" s="646"/>
      <c r="AM47" s="646"/>
      <c r="AN47" s="646"/>
      <c r="AO47" s="646"/>
      <c r="AP47" s="645">
        <v>10166</v>
      </c>
      <c r="AQ47" s="646"/>
      <c r="AR47" s="646"/>
      <c r="AS47" s="646"/>
      <c r="AT47" s="646"/>
      <c r="AU47" s="646"/>
      <c r="AV47" s="10"/>
      <c r="AW47" s="10"/>
      <c r="AX47" s="10"/>
      <c r="AY47" s="11"/>
      <c r="AZ47" s="11"/>
      <c r="BA47" s="10"/>
      <c r="BB47" s="10"/>
      <c r="BC47" s="10"/>
      <c r="BD47" s="10"/>
      <c r="BE47" s="10"/>
      <c r="BF47" s="10"/>
      <c r="BG47" s="10"/>
      <c r="BH47" s="10"/>
      <c r="BI47" s="10"/>
    </row>
    <row r="48" spans="1:61" ht="16.5" customHeight="1">
      <c r="A48" s="116"/>
      <c r="B48" s="665" t="s">
        <v>640</v>
      </c>
      <c r="C48" s="666"/>
      <c r="D48" s="666"/>
      <c r="E48" s="666"/>
      <c r="F48" s="666"/>
      <c r="G48" s="666"/>
      <c r="H48" s="666"/>
      <c r="I48" s="666"/>
      <c r="J48" s="666"/>
      <c r="K48" s="118"/>
      <c r="L48" s="643">
        <v>993</v>
      </c>
      <c r="M48" s="644"/>
      <c r="N48" s="644"/>
      <c r="O48" s="644"/>
      <c r="P48" s="644"/>
      <c r="Q48" s="644"/>
      <c r="R48" s="643">
        <v>10220</v>
      </c>
      <c r="S48" s="644"/>
      <c r="T48" s="644"/>
      <c r="U48" s="644"/>
      <c r="V48" s="644"/>
      <c r="W48" s="644"/>
      <c r="X48" s="643">
        <v>898</v>
      </c>
      <c r="Y48" s="644"/>
      <c r="Z48" s="644"/>
      <c r="AA48" s="644"/>
      <c r="AB48" s="644"/>
      <c r="AC48" s="644"/>
      <c r="AD48" s="643">
        <v>8642</v>
      </c>
      <c r="AE48" s="644"/>
      <c r="AF48" s="644"/>
      <c r="AG48" s="644"/>
      <c r="AH48" s="644"/>
      <c r="AI48" s="644"/>
      <c r="AJ48" s="643">
        <v>869</v>
      </c>
      <c r="AK48" s="644"/>
      <c r="AL48" s="644"/>
      <c r="AM48" s="644"/>
      <c r="AN48" s="644"/>
      <c r="AO48" s="644"/>
      <c r="AP48" s="643">
        <v>8826</v>
      </c>
      <c r="AQ48" s="644"/>
      <c r="AR48" s="644"/>
      <c r="AS48" s="644"/>
      <c r="AT48" s="644"/>
      <c r="AU48" s="644"/>
      <c r="AV48" s="24"/>
      <c r="AW48" s="24"/>
      <c r="AX48" s="24"/>
      <c r="AY48" s="15"/>
      <c r="AZ48" s="24"/>
      <c r="BA48" s="15"/>
      <c r="BB48" s="24"/>
      <c r="BC48" s="15"/>
      <c r="BD48" s="24"/>
      <c r="BE48" s="15"/>
      <c r="BF48" s="24"/>
      <c r="BG48" s="24"/>
      <c r="BH48" s="24"/>
      <c r="BI48" s="24"/>
    </row>
    <row r="49" spans="1:61" ht="13.5" customHeight="1">
      <c r="A49" s="12" t="s">
        <v>557</v>
      </c>
      <c r="B49" s="122"/>
      <c r="C49" s="67"/>
      <c r="D49" s="110"/>
      <c r="E49" s="110"/>
      <c r="F49" s="110"/>
      <c r="G49" s="110"/>
      <c r="H49" s="50"/>
      <c r="I49" s="50"/>
      <c r="J49" s="13"/>
      <c r="K49" s="11"/>
      <c r="L49" s="11"/>
      <c r="M49" s="11"/>
      <c r="N49" s="11"/>
      <c r="O49" s="8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0"/>
      <c r="AF49" s="10"/>
      <c r="AG49" s="10"/>
      <c r="AH49" s="10"/>
      <c r="AI49" s="10"/>
      <c r="AJ49" s="11"/>
      <c r="AK49" s="11"/>
      <c r="AL49" s="11"/>
      <c r="AM49" s="11"/>
      <c r="AN49" s="11"/>
      <c r="AO49" s="10"/>
      <c r="AP49" s="10"/>
      <c r="AQ49" s="10"/>
      <c r="AR49" s="10"/>
      <c r="AS49" s="10"/>
      <c r="AT49" s="15"/>
      <c r="AU49" s="24"/>
      <c r="AV49" s="24"/>
      <c r="AW49" s="24"/>
      <c r="AX49" s="24"/>
      <c r="AY49" s="15"/>
      <c r="AZ49" s="24"/>
      <c r="BA49" s="15"/>
      <c r="BB49" s="24"/>
      <c r="BC49" s="15"/>
      <c r="BD49" s="24"/>
      <c r="BE49" s="15"/>
      <c r="BF49" s="24"/>
      <c r="BG49" s="24"/>
      <c r="BH49" s="24"/>
      <c r="BI49" s="24"/>
    </row>
    <row r="50" spans="1:61" ht="13.5" customHeight="1">
      <c r="A50" s="12" t="s">
        <v>620</v>
      </c>
      <c r="B50" s="122"/>
      <c r="C50" s="67"/>
      <c r="D50" s="110"/>
      <c r="E50" s="110"/>
      <c r="F50" s="110"/>
      <c r="G50" s="110"/>
      <c r="H50" s="50"/>
      <c r="I50" s="50"/>
      <c r="J50" s="13"/>
      <c r="K50" s="11"/>
      <c r="L50" s="11"/>
      <c r="M50" s="11"/>
      <c r="N50" s="11"/>
      <c r="O50" s="8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0"/>
      <c r="AF50" s="10"/>
      <c r="AG50" s="10"/>
      <c r="AH50" s="10"/>
      <c r="AI50" s="10"/>
      <c r="AJ50" s="11"/>
      <c r="AK50" s="11"/>
      <c r="AL50" s="11"/>
      <c r="AM50" s="11"/>
      <c r="AN50" s="11"/>
      <c r="AO50" s="10"/>
      <c r="AP50" s="10"/>
      <c r="AQ50" s="10"/>
      <c r="AR50" s="10"/>
      <c r="AS50" s="10"/>
      <c r="AT50" s="15"/>
      <c r="AU50" s="24"/>
      <c r="AV50" s="24"/>
      <c r="AW50" s="24"/>
      <c r="AX50" s="24"/>
      <c r="AY50" s="15"/>
      <c r="AZ50" s="24"/>
      <c r="BA50" s="15"/>
      <c r="BB50" s="24"/>
      <c r="BC50" s="15"/>
      <c r="BD50" s="24"/>
      <c r="BE50" s="15"/>
      <c r="BF50" s="24"/>
      <c r="BG50" s="24"/>
      <c r="BH50" s="24"/>
      <c r="BI50" s="24"/>
    </row>
  </sheetData>
  <sheetProtection/>
  <mergeCells count="226">
    <mergeCell ref="B30:J30"/>
    <mergeCell ref="B32:J32"/>
    <mergeCell ref="R32:W32"/>
    <mergeCell ref="R31:W31"/>
    <mergeCell ref="B31:J31"/>
    <mergeCell ref="L31:Q31"/>
    <mergeCell ref="L32:Q32"/>
    <mergeCell ref="B33:J33"/>
    <mergeCell ref="B42:J42"/>
    <mergeCell ref="B34:J34"/>
    <mergeCell ref="B35:J35"/>
    <mergeCell ref="B37:J37"/>
    <mergeCell ref="B39:J39"/>
    <mergeCell ref="B46:J46"/>
    <mergeCell ref="B36:J36"/>
    <mergeCell ref="B47:J47"/>
    <mergeCell ref="B48:J48"/>
    <mergeCell ref="B38:J38"/>
    <mergeCell ref="B43:J43"/>
    <mergeCell ref="B41:J41"/>
    <mergeCell ref="B44:J44"/>
    <mergeCell ref="B45:J45"/>
    <mergeCell ref="B40:J40"/>
    <mergeCell ref="L35:Q35"/>
    <mergeCell ref="L37:Q37"/>
    <mergeCell ref="R33:W33"/>
    <mergeCell ref="L33:Q33"/>
    <mergeCell ref="R35:W35"/>
    <mergeCell ref="R34:W34"/>
    <mergeCell ref="L34:Q34"/>
    <mergeCell ref="L36:Q36"/>
    <mergeCell ref="R38:W38"/>
    <mergeCell ref="L39:Q39"/>
    <mergeCell ref="L41:Q41"/>
    <mergeCell ref="L42:Q42"/>
    <mergeCell ref="R39:W39"/>
    <mergeCell ref="L40:Q40"/>
    <mergeCell ref="R40:W40"/>
    <mergeCell ref="L48:Q48"/>
    <mergeCell ref="L38:Q38"/>
    <mergeCell ref="L44:Q44"/>
    <mergeCell ref="L45:Q45"/>
    <mergeCell ref="L43:Q43"/>
    <mergeCell ref="L46:Q46"/>
    <mergeCell ref="L47:Q47"/>
    <mergeCell ref="R48:W48"/>
    <mergeCell ref="R47:W47"/>
    <mergeCell ref="R36:W36"/>
    <mergeCell ref="R46:W46"/>
    <mergeCell ref="R37:W37"/>
    <mergeCell ref="R45:W45"/>
    <mergeCell ref="R44:W44"/>
    <mergeCell ref="R41:W41"/>
    <mergeCell ref="R42:W42"/>
    <mergeCell ref="R43:W43"/>
    <mergeCell ref="F4:Q4"/>
    <mergeCell ref="F5:K5"/>
    <mergeCell ref="F6:K6"/>
    <mergeCell ref="F7:K7"/>
    <mergeCell ref="L7:Q7"/>
    <mergeCell ref="L6:Q6"/>
    <mergeCell ref="L5:Q5"/>
    <mergeCell ref="F8:K8"/>
    <mergeCell ref="L8:Q8"/>
    <mergeCell ref="A1:Q1"/>
    <mergeCell ref="AM20:AO20"/>
    <mergeCell ref="AD19:AF19"/>
    <mergeCell ref="AG19:AI19"/>
    <mergeCell ref="AJ19:AL19"/>
    <mergeCell ref="AM19:AO19"/>
    <mergeCell ref="AG18:AI18"/>
    <mergeCell ref="AJ18:AL18"/>
    <mergeCell ref="AV20:AX20"/>
    <mergeCell ref="AA20:AC20"/>
    <mergeCell ref="AD20:AF20"/>
    <mergeCell ref="AG20:AI20"/>
    <mergeCell ref="AJ20:AL20"/>
    <mergeCell ref="AS20:AU20"/>
    <mergeCell ref="AP20:AR20"/>
    <mergeCell ref="A20:E20"/>
    <mergeCell ref="F20:H20"/>
    <mergeCell ref="I20:L20"/>
    <mergeCell ref="M20:O20"/>
    <mergeCell ref="A19:E19"/>
    <mergeCell ref="F19:H19"/>
    <mergeCell ref="I19:L19"/>
    <mergeCell ref="M19:O19"/>
    <mergeCell ref="P19:S19"/>
    <mergeCell ref="T19:V19"/>
    <mergeCell ref="W19:Z19"/>
    <mergeCell ref="P20:S20"/>
    <mergeCell ref="T20:V20"/>
    <mergeCell ref="W20:Z20"/>
    <mergeCell ref="AV19:AX19"/>
    <mergeCell ref="AM18:AO18"/>
    <mergeCell ref="AP18:AR18"/>
    <mergeCell ref="AP19:AR19"/>
    <mergeCell ref="AS19:AU19"/>
    <mergeCell ref="AS18:AU18"/>
    <mergeCell ref="AA19:AC19"/>
    <mergeCell ref="AV17:AX17"/>
    <mergeCell ref="A18:E18"/>
    <mergeCell ref="F18:H18"/>
    <mergeCell ref="I18:L18"/>
    <mergeCell ref="M18:O18"/>
    <mergeCell ref="P18:S18"/>
    <mergeCell ref="AA18:AC18"/>
    <mergeCell ref="AD18:AF18"/>
    <mergeCell ref="AV18:AX18"/>
    <mergeCell ref="T18:V18"/>
    <mergeCell ref="W17:Z17"/>
    <mergeCell ref="AA17:AC17"/>
    <mergeCell ref="AD17:AF17"/>
    <mergeCell ref="W18:Z18"/>
    <mergeCell ref="AG17:AI17"/>
    <mergeCell ref="B28:J29"/>
    <mergeCell ref="R30:W30"/>
    <mergeCell ref="AS16:AX16"/>
    <mergeCell ref="F17:H17"/>
    <mergeCell ref="I17:L17"/>
    <mergeCell ref="M17:O17"/>
    <mergeCell ref="P17:S17"/>
    <mergeCell ref="T17:V17"/>
    <mergeCell ref="AP17:AR17"/>
    <mergeCell ref="AS17:AU17"/>
    <mergeCell ref="X30:AC30"/>
    <mergeCell ref="AD30:AI30"/>
    <mergeCell ref="AJ28:AU28"/>
    <mergeCell ref="AJ29:AO29"/>
    <mergeCell ref="AP29:AU29"/>
    <mergeCell ref="X28:AI28"/>
    <mergeCell ref="X29:AC29"/>
    <mergeCell ref="AD29:AI29"/>
    <mergeCell ref="AP30:AU30"/>
    <mergeCell ref="A4:E5"/>
    <mergeCell ref="A6:E6"/>
    <mergeCell ref="A7:E7"/>
    <mergeCell ref="A8:E8"/>
    <mergeCell ref="A13:BB13"/>
    <mergeCell ref="A16:E17"/>
    <mergeCell ref="F16:L16"/>
    <mergeCell ref="M16:S16"/>
    <mergeCell ref="AJ17:AL17"/>
    <mergeCell ref="AM17:AO17"/>
    <mergeCell ref="T16:Z16"/>
    <mergeCell ref="AA16:AF16"/>
    <mergeCell ref="AG16:AL16"/>
    <mergeCell ref="AM16:AR16"/>
    <mergeCell ref="X31:AC31"/>
    <mergeCell ref="AD31:AI31"/>
    <mergeCell ref="AJ30:AO30"/>
    <mergeCell ref="AJ31:AO31"/>
    <mergeCell ref="AP31:AU31"/>
    <mergeCell ref="A25:AU25"/>
    <mergeCell ref="X32:AC32"/>
    <mergeCell ref="AD32:AI32"/>
    <mergeCell ref="X33:AC33"/>
    <mergeCell ref="AD33:AI33"/>
    <mergeCell ref="X34:AC34"/>
    <mergeCell ref="AD34:AI34"/>
    <mergeCell ref="X35:AC35"/>
    <mergeCell ref="AD35:AI35"/>
    <mergeCell ref="X36:AC36"/>
    <mergeCell ref="AD36:AI36"/>
    <mergeCell ref="X37:AC37"/>
    <mergeCell ref="AD37:AI37"/>
    <mergeCell ref="X38:AC38"/>
    <mergeCell ref="AD38:AI38"/>
    <mergeCell ref="X39:AC39"/>
    <mergeCell ref="AD39:AI39"/>
    <mergeCell ref="X40:AC40"/>
    <mergeCell ref="AD40:AI40"/>
    <mergeCell ref="X45:AC45"/>
    <mergeCell ref="AD45:AI45"/>
    <mergeCell ref="X46:AC46"/>
    <mergeCell ref="AD46:AI46"/>
    <mergeCell ref="X41:AC41"/>
    <mergeCell ref="AD41:AI41"/>
    <mergeCell ref="X42:AC42"/>
    <mergeCell ref="AD42:AI42"/>
    <mergeCell ref="X43:AC43"/>
    <mergeCell ref="AD43:AI43"/>
    <mergeCell ref="X47:AC47"/>
    <mergeCell ref="AD47:AI47"/>
    <mergeCell ref="X48:AC48"/>
    <mergeCell ref="AD48:AI48"/>
    <mergeCell ref="L28:W28"/>
    <mergeCell ref="L29:Q29"/>
    <mergeCell ref="R29:W29"/>
    <mergeCell ref="L30:Q30"/>
    <mergeCell ref="X44:AC44"/>
    <mergeCell ref="AD44:AI44"/>
    <mergeCell ref="AJ32:AO32"/>
    <mergeCell ref="AP32:AU32"/>
    <mergeCell ref="AJ33:AO33"/>
    <mergeCell ref="AP33:AU33"/>
    <mergeCell ref="AJ34:AO34"/>
    <mergeCell ref="AP34:AU34"/>
    <mergeCell ref="AJ35:AO35"/>
    <mergeCell ref="AP35:AU35"/>
    <mergeCell ref="AJ36:AO36"/>
    <mergeCell ref="AP36:AU36"/>
    <mergeCell ref="AJ37:AO37"/>
    <mergeCell ref="AP37:AU37"/>
    <mergeCell ref="AJ38:AO38"/>
    <mergeCell ref="AP38:AU38"/>
    <mergeCell ref="AJ39:AO39"/>
    <mergeCell ref="AP39:AU39"/>
    <mergeCell ref="AJ40:AO40"/>
    <mergeCell ref="AP40:AU40"/>
    <mergeCell ref="AJ41:AO41"/>
    <mergeCell ref="AP41:AU41"/>
    <mergeCell ref="AP45:AU45"/>
    <mergeCell ref="AJ42:AO42"/>
    <mergeCell ref="AP42:AU42"/>
    <mergeCell ref="AJ43:AO43"/>
    <mergeCell ref="AP43:AU43"/>
    <mergeCell ref="AJ44:AO44"/>
    <mergeCell ref="AP44:AU44"/>
    <mergeCell ref="AJ45:AO45"/>
    <mergeCell ref="AJ48:AO48"/>
    <mergeCell ref="AP48:AU48"/>
    <mergeCell ref="AJ46:AO46"/>
    <mergeCell ref="AP46:AU46"/>
    <mergeCell ref="AJ47:AO47"/>
    <mergeCell ref="AP47:AU47"/>
  </mergeCells>
  <printOptions/>
  <pageMargins left="0.7874015748031497" right="0" top="0.7874015748031497" bottom="0.1968503937007874" header="0.3937007874015748" footer="0.1968503937007874"/>
  <pageSetup firstPageNumber="215" useFirstPageNumber="1" horizontalDpi="600" verticalDpi="600" orientation="portrait" paperSize="9" r:id="rId2"/>
  <headerFooter alignWithMargins="0">
    <oddHeader xml:space="preserve">&amp;R&amp;"ＭＳ 明朝,標準"&amp;8区 立 施 設　&amp;P 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I98"/>
  <sheetViews>
    <sheetView zoomScalePageLayoutView="0" workbookViewId="0" topLeftCell="A1">
      <selection activeCell="M8" sqref="M8"/>
    </sheetView>
  </sheetViews>
  <sheetFormatPr defaultColWidth="15.625" defaultRowHeight="13.5"/>
  <cols>
    <col min="1" max="1" width="2.25390625" style="2" customWidth="1"/>
    <col min="2" max="2" width="15.25390625" style="2" customWidth="1"/>
    <col min="3" max="3" width="1.37890625" style="2" customWidth="1"/>
    <col min="4" max="9" width="11.00390625" style="2" customWidth="1"/>
    <col min="10" max="10" width="7.00390625" style="2" customWidth="1"/>
    <col min="11" max="14" width="7.25390625" style="2" customWidth="1"/>
    <col min="15" max="15" width="5.00390625" style="2" customWidth="1"/>
    <col min="16" max="23" width="7.25390625" style="2" customWidth="1"/>
    <col min="24" max="47" width="2.00390625" style="2" customWidth="1"/>
    <col min="48" max="48" width="2.125" style="2" customWidth="1"/>
    <col min="49" max="57" width="2.00390625" style="2" customWidth="1"/>
    <col min="58" max="62" width="1.37890625" style="2" customWidth="1"/>
    <col min="63" max="63" width="2.125" style="2" customWidth="1"/>
    <col min="64" max="73" width="1.37890625" style="2" customWidth="1"/>
    <col min="74" max="16384" width="15.625" style="2" customWidth="1"/>
  </cols>
  <sheetData>
    <row r="1" spans="1:61" ht="18" customHeight="1">
      <c r="A1" s="522" t="s">
        <v>848</v>
      </c>
      <c r="B1" s="522"/>
      <c r="C1" s="522"/>
      <c r="D1" s="522"/>
      <c r="E1" s="522"/>
      <c r="F1" s="522"/>
      <c r="G1" s="522"/>
      <c r="H1" s="522"/>
      <c r="I1" s="522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</row>
    <row r="2" ht="15" customHeight="1"/>
    <row r="3" spans="2:52" ht="15" customHeight="1" thickBot="1">
      <c r="B3" s="3"/>
      <c r="C3" s="3"/>
      <c r="F3" s="4"/>
      <c r="H3" s="5"/>
      <c r="I3" s="6"/>
      <c r="J3" s="6"/>
      <c r="N3" s="5"/>
      <c r="O3" s="5"/>
      <c r="P3" s="5"/>
      <c r="Q3" s="5"/>
      <c r="AH3" s="3"/>
      <c r="AN3" s="7"/>
      <c r="AZ3" s="7"/>
    </row>
    <row r="4" spans="1:61" ht="18" customHeight="1">
      <c r="A4" s="114"/>
      <c r="B4" s="663" t="s">
        <v>251</v>
      </c>
      <c r="C4" s="123"/>
      <c r="D4" s="686" t="s">
        <v>7</v>
      </c>
      <c r="E4" s="687"/>
      <c r="F4" s="686" t="s">
        <v>510</v>
      </c>
      <c r="G4" s="687"/>
      <c r="H4" s="686" t="s">
        <v>542</v>
      </c>
      <c r="I4" s="563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</row>
    <row r="5" spans="1:61" ht="18" customHeight="1">
      <c r="A5" s="116"/>
      <c r="B5" s="665"/>
      <c r="C5" s="124"/>
      <c r="D5" s="98" t="s">
        <v>252</v>
      </c>
      <c r="E5" s="72" t="s">
        <v>253</v>
      </c>
      <c r="F5" s="98" t="s">
        <v>252</v>
      </c>
      <c r="G5" s="97" t="s">
        <v>253</v>
      </c>
      <c r="H5" s="72" t="s">
        <v>252</v>
      </c>
      <c r="I5" s="97" t="s">
        <v>253</v>
      </c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</row>
    <row r="6" spans="1:61" ht="16.5" customHeight="1">
      <c r="A6" s="125"/>
      <c r="B6" s="120" t="s">
        <v>144</v>
      </c>
      <c r="C6" s="126"/>
      <c r="D6" s="96">
        <f aca="true" t="shared" si="0" ref="D6:I6">SUM(D8:D41)</f>
        <v>6338</v>
      </c>
      <c r="E6" s="96">
        <f t="shared" si="0"/>
        <v>85573</v>
      </c>
      <c r="F6" s="96">
        <f t="shared" si="0"/>
        <v>6253</v>
      </c>
      <c r="G6" s="96">
        <f t="shared" si="0"/>
        <v>84683</v>
      </c>
      <c r="H6" s="96">
        <f t="shared" si="0"/>
        <v>5936</v>
      </c>
      <c r="I6" s="96">
        <f t="shared" si="0"/>
        <v>80696</v>
      </c>
      <c r="J6" s="13"/>
      <c r="K6" s="10"/>
      <c r="L6" s="13"/>
      <c r="M6" s="10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1"/>
      <c r="BE6" s="11"/>
      <c r="BF6" s="11"/>
      <c r="BG6" s="11"/>
      <c r="BH6" s="11"/>
      <c r="BI6" s="11"/>
    </row>
    <row r="7" spans="1:61" ht="16.5" customHeight="1">
      <c r="A7" s="125"/>
      <c r="B7" s="67"/>
      <c r="C7" s="68"/>
      <c r="D7" s="50"/>
      <c r="E7" s="50"/>
      <c r="F7" s="50"/>
      <c r="G7" s="50"/>
      <c r="H7" s="50"/>
      <c r="I7" s="50"/>
      <c r="J7" s="14"/>
      <c r="K7" s="9"/>
      <c r="L7" s="14"/>
      <c r="M7" s="9"/>
      <c r="N7" s="14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</row>
    <row r="8" spans="1:61" ht="16.5" customHeight="1">
      <c r="A8" s="125"/>
      <c r="B8" s="122" t="s">
        <v>257</v>
      </c>
      <c r="C8" s="68"/>
      <c r="D8" s="275" t="s">
        <v>6</v>
      </c>
      <c r="E8" s="275" t="s">
        <v>6</v>
      </c>
      <c r="F8" s="275" t="s">
        <v>6</v>
      </c>
      <c r="G8" s="275" t="s">
        <v>6</v>
      </c>
      <c r="H8" s="275" t="s">
        <v>6</v>
      </c>
      <c r="I8" s="275" t="s">
        <v>6</v>
      </c>
      <c r="K8" s="52"/>
      <c r="N8" s="54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</row>
    <row r="9" spans="1:45" ht="16.5" customHeight="1">
      <c r="A9" s="125"/>
      <c r="B9" s="122" t="s">
        <v>258</v>
      </c>
      <c r="C9" s="68"/>
      <c r="D9" s="275" t="s">
        <v>6</v>
      </c>
      <c r="E9" s="275" t="s">
        <v>6</v>
      </c>
      <c r="F9" s="275" t="s">
        <v>6</v>
      </c>
      <c r="G9" s="275" t="s">
        <v>6</v>
      </c>
      <c r="H9" s="275" t="s">
        <v>6</v>
      </c>
      <c r="I9" s="275" t="s">
        <v>6</v>
      </c>
      <c r="J9" s="15"/>
      <c r="K9" s="15"/>
      <c r="L9" s="15"/>
      <c r="M9" s="15"/>
      <c r="N9" s="15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</row>
    <row r="10" spans="1:45" ht="16.5" customHeight="1">
      <c r="A10" s="125"/>
      <c r="B10" s="122" t="s">
        <v>77</v>
      </c>
      <c r="C10" s="68"/>
      <c r="D10" s="275" t="s">
        <v>6</v>
      </c>
      <c r="E10" s="275" t="s">
        <v>6</v>
      </c>
      <c r="F10" s="275" t="s">
        <v>6</v>
      </c>
      <c r="G10" s="275" t="s">
        <v>6</v>
      </c>
      <c r="H10" s="275" t="s">
        <v>6</v>
      </c>
      <c r="I10" s="275" t="s">
        <v>6</v>
      </c>
      <c r="J10" s="10"/>
      <c r="K10" s="10"/>
      <c r="L10" s="10"/>
      <c r="M10" s="10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0"/>
      <c r="AI10" s="10"/>
      <c r="AJ10" s="10"/>
      <c r="AK10" s="10"/>
      <c r="AL10" s="10"/>
      <c r="AM10" s="10"/>
      <c r="AN10" s="13"/>
      <c r="AO10" s="13"/>
      <c r="AP10" s="13"/>
      <c r="AQ10" s="13"/>
      <c r="AR10" s="13"/>
      <c r="AS10" s="13"/>
    </row>
    <row r="11" spans="1:45" ht="16.5" customHeight="1">
      <c r="A11" s="127" t="s">
        <v>343</v>
      </c>
      <c r="B11" s="122" t="s">
        <v>78</v>
      </c>
      <c r="C11" s="68"/>
      <c r="D11" s="50">
        <v>1104</v>
      </c>
      <c r="E11" s="50">
        <v>11822</v>
      </c>
      <c r="F11" s="50">
        <v>1020</v>
      </c>
      <c r="G11" s="50">
        <v>11700</v>
      </c>
      <c r="H11" s="50">
        <v>890</v>
      </c>
      <c r="I11" s="50">
        <v>10774</v>
      </c>
      <c r="J11" s="13"/>
      <c r="K11" s="11"/>
      <c r="L11" s="11"/>
      <c r="M11" s="10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</row>
    <row r="12" spans="1:45" ht="16.5" customHeight="1">
      <c r="A12" s="127" t="s">
        <v>343</v>
      </c>
      <c r="B12" s="122" t="s">
        <v>79</v>
      </c>
      <c r="C12" s="68"/>
      <c r="D12" s="50">
        <v>702</v>
      </c>
      <c r="E12" s="50">
        <v>9323</v>
      </c>
      <c r="F12" s="50">
        <v>686</v>
      </c>
      <c r="G12" s="50">
        <v>9759</v>
      </c>
      <c r="H12" s="50">
        <v>637</v>
      </c>
      <c r="I12" s="50">
        <v>7964</v>
      </c>
      <c r="J12" s="13"/>
      <c r="K12" s="11"/>
      <c r="L12" s="11"/>
      <c r="M12" s="10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</row>
    <row r="13" spans="1:61" ht="16.5" customHeight="1">
      <c r="A13" s="125"/>
      <c r="B13" s="67"/>
      <c r="C13" s="68"/>
      <c r="D13" s="50"/>
      <c r="E13" s="50"/>
      <c r="F13" s="50"/>
      <c r="G13" s="50"/>
      <c r="H13" s="50"/>
      <c r="I13" s="50"/>
      <c r="J13" s="13"/>
      <c r="K13" s="11"/>
      <c r="L13" s="11"/>
      <c r="M13" s="11"/>
      <c r="N13" s="11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</row>
    <row r="14" spans="1:45" ht="16.5" customHeight="1">
      <c r="A14" s="125"/>
      <c r="B14" s="122" t="s">
        <v>80</v>
      </c>
      <c r="C14" s="68"/>
      <c r="D14" s="275" t="s">
        <v>6</v>
      </c>
      <c r="E14" s="275" t="s">
        <v>6</v>
      </c>
      <c r="F14" s="275" t="s">
        <v>6</v>
      </c>
      <c r="G14" s="275" t="s">
        <v>6</v>
      </c>
      <c r="H14" s="275" t="s">
        <v>6</v>
      </c>
      <c r="I14" s="275" t="s">
        <v>6</v>
      </c>
      <c r="J14" s="11"/>
      <c r="K14" s="11"/>
      <c r="L14" s="11"/>
      <c r="M14" s="10"/>
      <c r="N14" s="10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9"/>
      <c r="AI14" s="9"/>
      <c r="AJ14" s="9"/>
      <c r="AK14" s="9"/>
      <c r="AL14" s="9"/>
      <c r="AM14" s="9"/>
      <c r="AN14" s="14"/>
      <c r="AO14" s="14"/>
      <c r="AP14" s="14"/>
      <c r="AQ14" s="14"/>
      <c r="AR14" s="14"/>
      <c r="AS14" s="14"/>
    </row>
    <row r="15" spans="1:54" ht="16.5" customHeight="1">
      <c r="A15" s="125"/>
      <c r="B15" s="122" t="s">
        <v>81</v>
      </c>
      <c r="C15" s="68"/>
      <c r="D15" s="275" t="s">
        <v>6</v>
      </c>
      <c r="E15" s="275" t="s">
        <v>6</v>
      </c>
      <c r="F15" s="275" t="s">
        <v>6</v>
      </c>
      <c r="G15" s="275" t="s">
        <v>6</v>
      </c>
      <c r="H15" s="275" t="s">
        <v>6</v>
      </c>
      <c r="I15" s="275" t="s">
        <v>6</v>
      </c>
      <c r="J15" s="15"/>
      <c r="K15" s="15"/>
      <c r="L15" s="15"/>
      <c r="M15" s="15"/>
      <c r="N15" s="15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BB15" s="7"/>
    </row>
    <row r="16" spans="1:61" ht="16.5" customHeight="1">
      <c r="A16" s="125"/>
      <c r="B16" s="122" t="s">
        <v>82</v>
      </c>
      <c r="C16" s="68"/>
      <c r="D16" s="275" t="s">
        <v>6</v>
      </c>
      <c r="E16" s="275" t="s">
        <v>6</v>
      </c>
      <c r="F16" s="275" t="s">
        <v>6</v>
      </c>
      <c r="G16" s="275" t="s">
        <v>6</v>
      </c>
      <c r="H16" s="275" t="s">
        <v>6</v>
      </c>
      <c r="I16" s="275" t="s">
        <v>6</v>
      </c>
      <c r="J16" s="13"/>
      <c r="K16" s="11"/>
      <c r="L16" s="11"/>
      <c r="M16" s="10"/>
      <c r="N16" s="13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</row>
    <row r="17" spans="1:61" ht="16.5" customHeight="1">
      <c r="A17" s="125"/>
      <c r="B17" s="122" t="s">
        <v>83</v>
      </c>
      <c r="C17" s="68"/>
      <c r="D17" s="275" t="s">
        <v>6</v>
      </c>
      <c r="E17" s="275" t="s">
        <v>6</v>
      </c>
      <c r="F17" s="275" t="s">
        <v>6</v>
      </c>
      <c r="G17" s="275" t="s">
        <v>6</v>
      </c>
      <c r="H17" s="275" t="s">
        <v>6</v>
      </c>
      <c r="I17" s="275" t="s">
        <v>6</v>
      </c>
      <c r="J17" s="13"/>
      <c r="K17" s="10"/>
      <c r="L17" s="10"/>
      <c r="M17" s="10"/>
      <c r="N17" s="13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</row>
    <row r="18" spans="1:61" ht="16.5" customHeight="1">
      <c r="A18" s="125"/>
      <c r="B18" s="122" t="s">
        <v>84</v>
      </c>
      <c r="C18" s="68"/>
      <c r="D18" s="275" t="s">
        <v>6</v>
      </c>
      <c r="E18" s="275" t="s">
        <v>6</v>
      </c>
      <c r="F18" s="275" t="s">
        <v>6</v>
      </c>
      <c r="G18" s="275" t="s">
        <v>6</v>
      </c>
      <c r="H18" s="275" t="s">
        <v>6</v>
      </c>
      <c r="I18" s="275" t="s">
        <v>6</v>
      </c>
      <c r="J18" s="13"/>
      <c r="K18" s="11"/>
      <c r="L18" s="11"/>
      <c r="M18" s="10"/>
      <c r="N18" s="13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7"/>
      <c r="AM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</row>
    <row r="19" spans="1:61" ht="16.5" customHeight="1">
      <c r="A19" s="125"/>
      <c r="B19" s="67"/>
      <c r="C19" s="68"/>
      <c r="D19" s="50"/>
      <c r="E19" s="50"/>
      <c r="F19" s="50"/>
      <c r="G19" s="50"/>
      <c r="H19" s="50"/>
      <c r="I19" s="50"/>
      <c r="J19" s="13"/>
      <c r="K19" s="11"/>
      <c r="L19" s="11"/>
      <c r="M19" s="10"/>
      <c r="N19" s="13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1"/>
      <c r="BE19" s="11"/>
      <c r="BF19" s="11"/>
      <c r="BG19" s="10"/>
      <c r="BH19" s="10"/>
      <c r="BI19" s="10"/>
    </row>
    <row r="20" spans="1:61" ht="16.5" customHeight="1">
      <c r="A20" s="125"/>
      <c r="B20" s="122" t="s">
        <v>85</v>
      </c>
      <c r="C20" s="68"/>
      <c r="D20" s="275" t="s">
        <v>6</v>
      </c>
      <c r="E20" s="275" t="s">
        <v>6</v>
      </c>
      <c r="F20" s="275" t="s">
        <v>6</v>
      </c>
      <c r="G20" s="275" t="s">
        <v>6</v>
      </c>
      <c r="H20" s="275" t="s">
        <v>6</v>
      </c>
      <c r="I20" s="275" t="s">
        <v>6</v>
      </c>
      <c r="J20" s="13"/>
      <c r="K20" s="11"/>
      <c r="L20" s="11"/>
      <c r="M20" s="10"/>
      <c r="N20" s="13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1"/>
      <c r="BE20" s="11"/>
      <c r="BF20" s="11"/>
      <c r="BG20" s="10"/>
      <c r="BH20" s="10"/>
      <c r="BI20" s="10"/>
    </row>
    <row r="21" spans="1:61" ht="16.5" customHeight="1">
      <c r="A21" s="125"/>
      <c r="B21" s="122" t="s">
        <v>86</v>
      </c>
      <c r="C21" s="68"/>
      <c r="D21" s="275" t="s">
        <v>6</v>
      </c>
      <c r="E21" s="275" t="s">
        <v>6</v>
      </c>
      <c r="F21" s="275" t="s">
        <v>6</v>
      </c>
      <c r="G21" s="275" t="s">
        <v>6</v>
      </c>
      <c r="H21" s="275" t="s">
        <v>6</v>
      </c>
      <c r="I21" s="275" t="s">
        <v>6</v>
      </c>
      <c r="J21" s="15"/>
      <c r="K21" s="15"/>
      <c r="L21" s="15"/>
      <c r="M21" s="15"/>
      <c r="N21" s="15"/>
      <c r="O21" s="10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9"/>
      <c r="AK21" s="9"/>
      <c r="AL21" s="9"/>
      <c r="AM21" s="9"/>
      <c r="AN21" s="9"/>
      <c r="AO21" s="14"/>
      <c r="AP21" s="14"/>
      <c r="AQ21" s="14"/>
      <c r="AR21" s="14"/>
      <c r="AS21" s="14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1"/>
      <c r="BE21" s="11"/>
      <c r="BF21" s="11"/>
      <c r="BG21" s="10"/>
      <c r="BH21" s="10"/>
      <c r="BI21" s="10"/>
    </row>
    <row r="22" spans="1:61" ht="16.5" customHeight="1">
      <c r="A22" s="127" t="s">
        <v>343</v>
      </c>
      <c r="B22" s="122" t="s">
        <v>87</v>
      </c>
      <c r="C22" s="68"/>
      <c r="D22" s="50">
        <v>688</v>
      </c>
      <c r="E22" s="50">
        <v>9144</v>
      </c>
      <c r="F22" s="50">
        <v>666</v>
      </c>
      <c r="G22" s="50">
        <v>9029</v>
      </c>
      <c r="H22" s="50">
        <v>589</v>
      </c>
      <c r="I22" s="50">
        <v>7027</v>
      </c>
      <c r="J22" s="13"/>
      <c r="K22" s="11"/>
      <c r="L22" s="11"/>
      <c r="M22" s="10"/>
      <c r="N22" s="13"/>
      <c r="O22" s="10"/>
      <c r="P22" s="15"/>
      <c r="R22" s="10"/>
      <c r="S22" s="10"/>
      <c r="T22" s="10"/>
      <c r="U22" s="15"/>
      <c r="X22" s="10"/>
      <c r="Y22" s="10"/>
      <c r="Z22" s="15"/>
      <c r="AB22" s="10"/>
      <c r="AC22" s="10"/>
      <c r="AD22" s="10"/>
      <c r="AE22" s="15"/>
      <c r="AG22" s="10"/>
      <c r="AH22" s="10"/>
      <c r="AI22" s="10"/>
      <c r="AJ22" s="15"/>
      <c r="AL22" s="10"/>
      <c r="AM22" s="10"/>
      <c r="AN22" s="10"/>
      <c r="AO22" s="15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</row>
    <row r="23" spans="1:61" ht="16.5" customHeight="1">
      <c r="A23" s="125"/>
      <c r="B23" s="122" t="s">
        <v>88</v>
      </c>
      <c r="C23" s="68"/>
      <c r="D23" s="275" t="s">
        <v>6</v>
      </c>
      <c r="E23" s="275" t="s">
        <v>6</v>
      </c>
      <c r="F23" s="275" t="s">
        <v>6</v>
      </c>
      <c r="G23" s="275" t="s">
        <v>6</v>
      </c>
      <c r="H23" s="275" t="s">
        <v>6</v>
      </c>
      <c r="I23" s="275" t="s">
        <v>6</v>
      </c>
      <c r="J23" s="13"/>
      <c r="K23" s="11"/>
      <c r="L23" s="11"/>
      <c r="M23" s="11"/>
      <c r="N23" s="11"/>
      <c r="O23" s="8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</row>
    <row r="24" spans="1:61" ht="16.5" customHeight="1">
      <c r="A24" s="127" t="s">
        <v>343</v>
      </c>
      <c r="B24" s="122" t="s">
        <v>89</v>
      </c>
      <c r="C24" s="68"/>
      <c r="D24" s="50">
        <v>853</v>
      </c>
      <c r="E24" s="50">
        <v>17858</v>
      </c>
      <c r="F24" s="50">
        <v>872</v>
      </c>
      <c r="G24" s="50">
        <v>18359</v>
      </c>
      <c r="H24" s="50">
        <v>868</v>
      </c>
      <c r="I24" s="50">
        <v>18795</v>
      </c>
      <c r="J24" s="19"/>
      <c r="K24" s="19"/>
      <c r="L24" s="19"/>
      <c r="M24" s="8"/>
      <c r="N24" s="8"/>
      <c r="O24" s="8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</row>
    <row r="25" spans="1:45" ht="16.5" customHeight="1">
      <c r="A25" s="125"/>
      <c r="B25" s="67"/>
      <c r="C25" s="68"/>
      <c r="D25" s="50"/>
      <c r="E25" s="50"/>
      <c r="F25" s="50"/>
      <c r="G25" s="50"/>
      <c r="H25" s="50"/>
      <c r="I25" s="50"/>
      <c r="J25" s="19"/>
      <c r="K25" s="19"/>
      <c r="L25" s="19"/>
      <c r="M25" s="8"/>
      <c r="N25" s="8"/>
      <c r="O25" s="8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1"/>
      <c r="AF25" s="11"/>
      <c r="AG25" s="11"/>
      <c r="AH25" s="11"/>
      <c r="AI25" s="11"/>
      <c r="AJ25" s="10"/>
      <c r="AK25" s="10"/>
      <c r="AL25" s="10"/>
      <c r="AM25" s="10"/>
      <c r="AN25" s="10"/>
      <c r="AO25" s="11"/>
      <c r="AP25" s="11"/>
      <c r="AQ25" s="11"/>
      <c r="AR25" s="11"/>
      <c r="AS25" s="11"/>
    </row>
    <row r="26" spans="1:45" ht="16.5" customHeight="1">
      <c r="A26" s="125"/>
      <c r="B26" s="122" t="s">
        <v>90</v>
      </c>
      <c r="C26" s="68"/>
      <c r="D26" s="275" t="s">
        <v>6</v>
      </c>
      <c r="E26" s="275" t="s">
        <v>6</v>
      </c>
      <c r="F26" s="275" t="s">
        <v>6</v>
      </c>
      <c r="G26" s="275" t="s">
        <v>6</v>
      </c>
      <c r="H26" s="275" t="s">
        <v>6</v>
      </c>
      <c r="I26" s="275" t="s">
        <v>6</v>
      </c>
      <c r="J26" s="1"/>
      <c r="K26" s="1"/>
      <c r="L26" s="1"/>
      <c r="M26" s="1"/>
      <c r="N26" s="1"/>
      <c r="O26" s="8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</row>
    <row r="27" spans="1:52" ht="16.5" customHeight="1">
      <c r="A27" s="125"/>
      <c r="B27" s="122" t="s">
        <v>91</v>
      </c>
      <c r="C27" s="68"/>
      <c r="D27" s="275" t="s">
        <v>6</v>
      </c>
      <c r="E27" s="275" t="s">
        <v>6</v>
      </c>
      <c r="F27" s="275" t="s">
        <v>6</v>
      </c>
      <c r="G27" s="275" t="s">
        <v>6</v>
      </c>
      <c r="H27" s="275" t="s">
        <v>6</v>
      </c>
      <c r="I27" s="275" t="s">
        <v>6</v>
      </c>
      <c r="J27" s="19"/>
      <c r="K27" s="19"/>
      <c r="L27" s="19"/>
      <c r="M27" s="19"/>
      <c r="N27" s="19"/>
      <c r="O27" s="19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0"/>
      <c r="AP27" s="10"/>
      <c r="AQ27" s="10"/>
      <c r="AR27" s="10"/>
      <c r="AS27" s="10"/>
      <c r="AZ27" s="7"/>
    </row>
    <row r="28" spans="1:61" ht="16.5" customHeight="1">
      <c r="A28" s="125"/>
      <c r="B28" s="122" t="s">
        <v>92</v>
      </c>
      <c r="C28" s="68"/>
      <c r="D28" s="275" t="s">
        <v>6</v>
      </c>
      <c r="E28" s="275" t="s">
        <v>6</v>
      </c>
      <c r="F28" s="275" t="s">
        <v>6</v>
      </c>
      <c r="G28" s="275" t="s">
        <v>6</v>
      </c>
      <c r="H28" s="275" t="s">
        <v>6</v>
      </c>
      <c r="I28" s="275" t="s">
        <v>6</v>
      </c>
      <c r="J28" s="20"/>
      <c r="K28" s="20"/>
      <c r="L28" s="20"/>
      <c r="M28" s="20"/>
      <c r="N28" s="20"/>
      <c r="O28" s="20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</row>
    <row r="29" spans="1:61" ht="16.5" customHeight="1">
      <c r="A29" s="125"/>
      <c r="B29" s="122" t="s">
        <v>93</v>
      </c>
      <c r="C29" s="68"/>
      <c r="D29" s="275" t="s">
        <v>6</v>
      </c>
      <c r="E29" s="275" t="s">
        <v>6</v>
      </c>
      <c r="F29" s="275" t="s">
        <v>6</v>
      </c>
      <c r="G29" s="275" t="s">
        <v>6</v>
      </c>
      <c r="H29" s="275" t="s">
        <v>6</v>
      </c>
      <c r="I29" s="275" t="s">
        <v>6</v>
      </c>
      <c r="J29" s="8"/>
      <c r="K29" s="8"/>
      <c r="L29" s="8"/>
      <c r="M29" s="8"/>
      <c r="N29" s="8"/>
      <c r="O29" s="19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0"/>
      <c r="AF29" s="10"/>
      <c r="AG29" s="10"/>
      <c r="AH29" s="10"/>
      <c r="AI29" s="10"/>
      <c r="AJ29" s="11"/>
      <c r="AK29" s="11"/>
      <c r="AL29" s="11"/>
      <c r="AM29" s="11"/>
      <c r="AN29" s="11"/>
      <c r="AO29" s="10"/>
      <c r="AP29" s="10"/>
      <c r="AQ29" s="10"/>
      <c r="AR29" s="10"/>
      <c r="AS29" s="10"/>
      <c r="AT29" s="8"/>
      <c r="AU29" s="8"/>
      <c r="AV29" s="8"/>
      <c r="AW29" s="8"/>
      <c r="AX29" s="8"/>
      <c r="AY29" s="22"/>
      <c r="AZ29" s="22"/>
      <c r="BA29" s="22"/>
      <c r="BB29" s="22"/>
      <c r="BC29" s="22"/>
      <c r="BD29" s="22"/>
      <c r="BE29" s="8"/>
      <c r="BF29" s="8"/>
      <c r="BG29" s="8"/>
      <c r="BH29" s="8"/>
      <c r="BI29" s="8"/>
    </row>
    <row r="30" spans="1:61" ht="16.5" customHeight="1">
      <c r="A30" s="127" t="s">
        <v>343</v>
      </c>
      <c r="B30" s="122" t="s">
        <v>94</v>
      </c>
      <c r="C30" s="68"/>
      <c r="D30" s="50">
        <v>694</v>
      </c>
      <c r="E30" s="50">
        <v>9286</v>
      </c>
      <c r="F30" s="50">
        <v>764</v>
      </c>
      <c r="G30" s="50">
        <v>9350</v>
      </c>
      <c r="H30" s="50">
        <v>673</v>
      </c>
      <c r="I30" s="50">
        <v>8678</v>
      </c>
      <c r="J30" s="8"/>
      <c r="K30" s="8"/>
      <c r="L30" s="8"/>
      <c r="M30" s="8"/>
      <c r="N30" s="8"/>
      <c r="O30" s="8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22"/>
      <c r="AU30" s="22"/>
      <c r="AV30" s="22"/>
      <c r="AW30" s="22"/>
      <c r="AX30" s="22"/>
      <c r="AY30" s="8"/>
      <c r="AZ30" s="8"/>
      <c r="BA30" s="8"/>
      <c r="BB30" s="8"/>
      <c r="BC30" s="8"/>
      <c r="BD30" s="8"/>
      <c r="BE30" s="22"/>
      <c r="BF30" s="22"/>
      <c r="BG30" s="22"/>
      <c r="BH30" s="22"/>
      <c r="BI30" s="22"/>
    </row>
    <row r="31" spans="1:61" ht="16.5" customHeight="1">
      <c r="A31" s="125"/>
      <c r="B31" s="67"/>
      <c r="C31" s="68"/>
      <c r="D31" s="50"/>
      <c r="E31" s="50"/>
      <c r="F31" s="50"/>
      <c r="G31" s="50"/>
      <c r="H31" s="50"/>
      <c r="I31" s="50"/>
      <c r="J31" s="13"/>
      <c r="K31" s="10"/>
      <c r="L31" s="13"/>
      <c r="M31" s="10"/>
      <c r="N31" s="13"/>
      <c r="O31" s="8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</row>
    <row r="32" spans="1:57" ht="16.5" customHeight="1">
      <c r="A32" s="127" t="s">
        <v>343</v>
      </c>
      <c r="B32" s="122" t="s">
        <v>95</v>
      </c>
      <c r="C32" s="68"/>
      <c r="D32" s="50">
        <v>782</v>
      </c>
      <c r="E32" s="50">
        <v>10902</v>
      </c>
      <c r="F32" s="50">
        <v>804</v>
      </c>
      <c r="G32" s="50">
        <v>11571</v>
      </c>
      <c r="H32" s="50">
        <v>727</v>
      </c>
      <c r="I32" s="50">
        <v>10909</v>
      </c>
      <c r="J32" s="14"/>
      <c r="K32" s="9"/>
      <c r="L32" s="14"/>
      <c r="M32" s="9"/>
      <c r="N32" s="14"/>
      <c r="O32" s="8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5"/>
      <c r="AY32" s="15"/>
      <c r="BA32" s="15"/>
      <c r="BC32" s="15"/>
      <c r="BE32" s="15"/>
    </row>
    <row r="33" spans="1:61" ht="16.5" customHeight="1">
      <c r="A33" s="125"/>
      <c r="B33" s="122" t="s">
        <v>96</v>
      </c>
      <c r="C33" s="68"/>
      <c r="D33" s="275" t="s">
        <v>6</v>
      </c>
      <c r="E33" s="275" t="s">
        <v>6</v>
      </c>
      <c r="F33" s="275" t="s">
        <v>6</v>
      </c>
      <c r="G33" s="275" t="s">
        <v>6</v>
      </c>
      <c r="H33" s="275" t="s">
        <v>6</v>
      </c>
      <c r="I33" s="275" t="s">
        <v>6</v>
      </c>
      <c r="K33" s="52"/>
      <c r="N33" s="54"/>
      <c r="O33" s="8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1"/>
      <c r="AZ33" s="11"/>
      <c r="BA33" s="10"/>
      <c r="BB33" s="10"/>
      <c r="BC33" s="10"/>
      <c r="BD33" s="10"/>
      <c r="BE33" s="10"/>
      <c r="BF33" s="10"/>
      <c r="BG33" s="10"/>
      <c r="BH33" s="10"/>
      <c r="BI33" s="10"/>
    </row>
    <row r="34" spans="1:61" ht="16.5" customHeight="1">
      <c r="A34" s="125"/>
      <c r="B34" s="122" t="s">
        <v>97</v>
      </c>
      <c r="C34" s="68"/>
      <c r="D34" s="275" t="s">
        <v>6</v>
      </c>
      <c r="E34" s="275" t="s">
        <v>6</v>
      </c>
      <c r="F34" s="275" t="s">
        <v>6</v>
      </c>
      <c r="G34" s="275" t="s">
        <v>6</v>
      </c>
      <c r="H34" s="275" t="s">
        <v>6</v>
      </c>
      <c r="I34" s="275" t="s">
        <v>6</v>
      </c>
      <c r="J34" s="15"/>
      <c r="K34" s="15"/>
      <c r="L34" s="15"/>
      <c r="M34" s="15"/>
      <c r="N34" s="15"/>
      <c r="O34" s="19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1"/>
      <c r="AZ34" s="11"/>
      <c r="BA34" s="10"/>
      <c r="BB34" s="10"/>
      <c r="BC34" s="10"/>
      <c r="BD34" s="10"/>
      <c r="BE34" s="10"/>
      <c r="BF34" s="10"/>
      <c r="BG34" s="10"/>
      <c r="BH34" s="10"/>
      <c r="BI34" s="10"/>
    </row>
    <row r="35" spans="1:61" ht="16.5" customHeight="1">
      <c r="A35" s="125"/>
      <c r="B35" s="122" t="s">
        <v>98</v>
      </c>
      <c r="C35" s="68"/>
      <c r="D35" s="275" t="s">
        <v>6</v>
      </c>
      <c r="E35" s="275" t="s">
        <v>6</v>
      </c>
      <c r="F35" s="275" t="s">
        <v>6</v>
      </c>
      <c r="G35" s="275" t="s">
        <v>6</v>
      </c>
      <c r="H35" s="275" t="s">
        <v>6</v>
      </c>
      <c r="I35" s="275" t="s">
        <v>6</v>
      </c>
      <c r="J35" s="13"/>
      <c r="K35" s="10"/>
      <c r="L35" s="10"/>
      <c r="M35" s="10"/>
      <c r="N35" s="10"/>
      <c r="O35" s="8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</row>
    <row r="36" spans="1:61" ht="16.5" customHeight="1">
      <c r="A36" s="125"/>
      <c r="B36" s="122" t="s">
        <v>99</v>
      </c>
      <c r="C36" s="68"/>
      <c r="D36" s="275" t="s">
        <v>6</v>
      </c>
      <c r="E36" s="275" t="s">
        <v>6</v>
      </c>
      <c r="F36" s="275" t="s">
        <v>6</v>
      </c>
      <c r="G36" s="275" t="s">
        <v>6</v>
      </c>
      <c r="H36" s="275" t="s">
        <v>6</v>
      </c>
      <c r="I36" s="275" t="s">
        <v>6</v>
      </c>
      <c r="J36" s="13"/>
      <c r="K36" s="11"/>
      <c r="L36" s="11"/>
      <c r="M36" s="10"/>
      <c r="N36" s="13"/>
      <c r="O36" s="2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1"/>
      <c r="AZ36" s="11"/>
      <c r="BA36" s="10"/>
      <c r="BB36" s="10"/>
      <c r="BC36" s="10"/>
      <c r="BD36" s="10"/>
      <c r="BE36" s="10"/>
      <c r="BF36" s="10"/>
      <c r="BG36" s="10"/>
      <c r="BH36" s="10"/>
      <c r="BI36" s="10"/>
    </row>
    <row r="37" spans="1:61" ht="16.5" customHeight="1">
      <c r="A37" s="125"/>
      <c r="B37" s="67"/>
      <c r="C37" s="68"/>
      <c r="D37" s="50"/>
      <c r="E37" s="50"/>
      <c r="F37" s="50"/>
      <c r="G37" s="50"/>
      <c r="H37" s="50"/>
      <c r="I37" s="50"/>
      <c r="J37" s="13"/>
      <c r="K37" s="11"/>
      <c r="L37" s="11"/>
      <c r="M37" s="10"/>
      <c r="N37" s="13"/>
      <c r="O37" s="8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</row>
    <row r="38" spans="1:61" ht="16.5" customHeight="1">
      <c r="A38" s="125"/>
      <c r="B38" s="122" t="s">
        <v>100</v>
      </c>
      <c r="C38" s="68"/>
      <c r="D38" s="275" t="s">
        <v>6</v>
      </c>
      <c r="E38" s="275" t="s">
        <v>6</v>
      </c>
      <c r="F38" s="275" t="s">
        <v>6</v>
      </c>
      <c r="G38" s="275" t="s">
        <v>6</v>
      </c>
      <c r="H38" s="275" t="s">
        <v>6</v>
      </c>
      <c r="I38" s="275" t="s">
        <v>6</v>
      </c>
      <c r="J38" s="13"/>
      <c r="K38" s="11"/>
      <c r="L38" s="11"/>
      <c r="M38" s="11"/>
      <c r="N38" s="11"/>
      <c r="O38" s="8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0"/>
      <c r="AF38" s="10"/>
      <c r="AG38" s="10"/>
      <c r="AH38" s="10"/>
      <c r="AI38" s="10"/>
      <c r="AJ38" s="11"/>
      <c r="AK38" s="11"/>
      <c r="AL38" s="11"/>
      <c r="AM38" s="11"/>
      <c r="AN38" s="11"/>
      <c r="AO38" s="10"/>
      <c r="AP38" s="10"/>
      <c r="AQ38" s="10"/>
      <c r="AR38" s="10"/>
      <c r="AS38" s="10"/>
      <c r="AT38" s="15"/>
      <c r="AU38" s="24"/>
      <c r="AV38" s="24"/>
      <c r="AW38" s="24"/>
      <c r="AX38" s="24"/>
      <c r="AY38" s="15"/>
      <c r="AZ38" s="24"/>
      <c r="BA38" s="15"/>
      <c r="BB38" s="24"/>
      <c r="BC38" s="15"/>
      <c r="BD38" s="24"/>
      <c r="BE38" s="15"/>
      <c r="BF38" s="24"/>
      <c r="BG38" s="24"/>
      <c r="BH38" s="24"/>
      <c r="BI38" s="24"/>
    </row>
    <row r="39" spans="1:61" ht="16.5" customHeight="1">
      <c r="A39" s="125"/>
      <c r="B39" s="122" t="s">
        <v>101</v>
      </c>
      <c r="C39" s="68"/>
      <c r="D39" s="275" t="s">
        <v>6</v>
      </c>
      <c r="E39" s="275" t="s">
        <v>6</v>
      </c>
      <c r="F39" s="275" t="s">
        <v>6</v>
      </c>
      <c r="G39" s="275" t="s">
        <v>6</v>
      </c>
      <c r="H39" s="275" t="s">
        <v>6</v>
      </c>
      <c r="I39" s="275" t="s">
        <v>6</v>
      </c>
      <c r="J39" s="11"/>
      <c r="K39" s="11"/>
      <c r="L39" s="11"/>
      <c r="M39" s="10"/>
      <c r="N39" s="10"/>
      <c r="O39" s="8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</row>
    <row r="40" spans="1:61" ht="16.5" customHeight="1">
      <c r="A40" s="127" t="s">
        <v>343</v>
      </c>
      <c r="B40" s="122" t="s">
        <v>102</v>
      </c>
      <c r="C40" s="68"/>
      <c r="D40" s="110">
        <v>1515</v>
      </c>
      <c r="E40" s="110">
        <v>17238</v>
      </c>
      <c r="F40" s="110">
        <v>1441</v>
      </c>
      <c r="G40" s="110">
        <v>14915</v>
      </c>
      <c r="H40" s="110">
        <v>1552</v>
      </c>
      <c r="I40" s="110">
        <v>16549</v>
      </c>
      <c r="J40" s="15"/>
      <c r="K40" s="15"/>
      <c r="L40" s="15"/>
      <c r="M40" s="15"/>
      <c r="N40" s="15"/>
      <c r="O40" s="25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</row>
    <row r="41" spans="1:61" ht="16.5" customHeight="1">
      <c r="A41" s="276"/>
      <c r="B41" s="117" t="s">
        <v>103</v>
      </c>
      <c r="C41" s="124"/>
      <c r="D41" s="277" t="s">
        <v>18</v>
      </c>
      <c r="E41" s="277" t="s">
        <v>18</v>
      </c>
      <c r="F41" s="277" t="s">
        <v>18</v>
      </c>
      <c r="G41" s="277" t="s">
        <v>18</v>
      </c>
      <c r="H41" s="277" t="s">
        <v>18</v>
      </c>
      <c r="I41" s="277" t="s">
        <v>18</v>
      </c>
      <c r="J41" s="13"/>
      <c r="K41" s="11"/>
      <c r="L41" s="11"/>
      <c r="M41" s="10"/>
      <c r="N41" s="13"/>
      <c r="O41" s="8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</row>
    <row r="42" spans="1:61" ht="13.5" customHeight="1">
      <c r="A42" s="12" t="s">
        <v>374</v>
      </c>
      <c r="B42" s="8"/>
      <c r="C42" s="8"/>
      <c r="D42" s="8"/>
      <c r="E42" s="10"/>
      <c r="F42" s="13"/>
      <c r="G42" s="10"/>
      <c r="H42" s="13"/>
      <c r="I42" s="10"/>
      <c r="J42" s="13"/>
      <c r="K42" s="10"/>
      <c r="L42" s="10"/>
      <c r="M42" s="10"/>
      <c r="N42" s="13"/>
      <c r="O42" s="8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1"/>
      <c r="AZ42" s="11"/>
      <c r="BA42" s="10"/>
      <c r="BB42" s="10"/>
      <c r="BC42" s="10"/>
      <c r="BD42" s="10"/>
      <c r="BE42" s="10"/>
      <c r="BF42" s="10"/>
      <c r="BG42" s="10"/>
      <c r="BH42" s="10"/>
      <c r="BI42" s="10"/>
    </row>
    <row r="43" spans="1:61" ht="13.5" customHeight="1">
      <c r="A43" s="12" t="s">
        <v>373</v>
      </c>
      <c r="B43" s="8"/>
      <c r="C43" s="8"/>
      <c r="D43" s="8"/>
      <c r="E43" s="10"/>
      <c r="F43" s="13"/>
      <c r="G43" s="10"/>
      <c r="H43" s="13"/>
      <c r="I43" s="10"/>
      <c r="J43" s="13"/>
      <c r="K43" s="10"/>
      <c r="L43" s="10"/>
      <c r="M43" s="10"/>
      <c r="N43" s="13"/>
      <c r="O43" s="8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1"/>
      <c r="AZ43" s="11"/>
      <c r="BA43" s="10"/>
      <c r="BB43" s="10"/>
      <c r="BC43" s="10"/>
      <c r="BD43" s="10"/>
      <c r="BE43" s="10"/>
      <c r="BF43" s="10"/>
      <c r="BG43" s="10"/>
      <c r="BH43" s="10"/>
      <c r="BI43" s="10"/>
    </row>
    <row r="44" spans="1:61" ht="16.5" customHeight="1">
      <c r="A44" s="125" t="s">
        <v>104</v>
      </c>
      <c r="B44" s="8"/>
      <c r="C44" s="8"/>
      <c r="D44" s="8"/>
      <c r="E44" s="10"/>
      <c r="F44" s="13"/>
      <c r="G44" s="10"/>
      <c r="H44" s="13"/>
      <c r="I44" s="10"/>
      <c r="J44" s="13"/>
      <c r="K44" s="11"/>
      <c r="L44" s="11"/>
      <c r="M44" s="10"/>
      <c r="N44" s="13"/>
      <c r="O44" s="8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</row>
    <row r="45" spans="2:45" ht="16.5" customHeight="1">
      <c r="B45" s="8"/>
      <c r="C45" s="8"/>
      <c r="D45" s="8"/>
      <c r="E45" s="10"/>
      <c r="F45" s="13"/>
      <c r="G45" s="10"/>
      <c r="H45" s="13"/>
      <c r="I45" s="10"/>
      <c r="J45" s="13"/>
      <c r="K45" s="11"/>
      <c r="L45" s="11"/>
      <c r="M45" s="10"/>
      <c r="N45" s="13"/>
      <c r="O45" s="80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</row>
    <row r="46" spans="2:45" ht="16.5" customHeight="1">
      <c r="B46" s="8"/>
      <c r="C46" s="8"/>
      <c r="D46" s="8"/>
      <c r="E46" s="10"/>
      <c r="F46" s="13"/>
      <c r="G46" s="10"/>
      <c r="H46" s="13"/>
      <c r="I46" s="10"/>
      <c r="J46" s="13"/>
      <c r="K46" s="11"/>
      <c r="L46" s="11"/>
      <c r="M46" s="10"/>
      <c r="N46" s="13"/>
      <c r="O46" s="8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</row>
    <row r="47" spans="2:45" ht="16.5" customHeight="1">
      <c r="B47" s="8"/>
      <c r="C47" s="8"/>
      <c r="D47" s="8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8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0"/>
      <c r="AP47" s="10"/>
      <c r="AQ47" s="10"/>
      <c r="AR47" s="10"/>
      <c r="AS47" s="10"/>
    </row>
    <row r="48" spans="2:45" ht="16.5" customHeight="1">
      <c r="B48" s="8"/>
      <c r="C48" s="8"/>
      <c r="D48" s="8"/>
      <c r="E48" s="10"/>
      <c r="F48" s="13"/>
      <c r="G48" s="10"/>
      <c r="H48" s="13"/>
      <c r="I48" s="10"/>
      <c r="J48" s="13"/>
      <c r="K48" s="11"/>
      <c r="L48" s="11"/>
      <c r="M48" s="10"/>
      <c r="N48" s="13"/>
      <c r="O48" s="25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</row>
    <row r="49" spans="2:45" ht="16.5" customHeight="1">
      <c r="B49" s="8"/>
      <c r="C49" s="8"/>
      <c r="D49" s="8"/>
      <c r="E49" s="10"/>
      <c r="F49" s="13"/>
      <c r="G49" s="10"/>
      <c r="H49" s="13"/>
      <c r="I49" s="10"/>
      <c r="J49" s="13"/>
      <c r="K49" s="11"/>
      <c r="L49" s="11"/>
      <c r="M49" s="11"/>
      <c r="N49" s="11"/>
      <c r="O49" s="19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</row>
    <row r="50" spans="2:10" ht="13.5" customHeight="1">
      <c r="B50" s="7"/>
      <c r="C50" s="7"/>
      <c r="E50" s="26"/>
      <c r="F50" s="26"/>
      <c r="G50" s="27"/>
      <c r="H50" s="27"/>
      <c r="I50" s="27"/>
      <c r="J50" s="15"/>
    </row>
    <row r="51" spans="5:10" ht="18" customHeight="1">
      <c r="E51" s="8"/>
      <c r="F51" s="8"/>
      <c r="G51" s="8"/>
      <c r="H51" s="8"/>
      <c r="I51" s="8"/>
      <c r="J51" s="8"/>
    </row>
    <row r="52" spans="5:10" ht="18" customHeight="1">
      <c r="E52" s="8"/>
      <c r="F52" s="8"/>
      <c r="G52" s="8"/>
      <c r="H52" s="8"/>
      <c r="I52" s="8"/>
      <c r="J52" s="8"/>
    </row>
    <row r="53" spans="5:10" ht="18" customHeight="1">
      <c r="E53" s="15"/>
      <c r="F53" s="15"/>
      <c r="G53" s="15"/>
      <c r="H53" s="15"/>
      <c r="I53" s="15"/>
      <c r="J53" s="15"/>
    </row>
    <row r="54" spans="5:10" ht="18" customHeight="1">
      <c r="E54" s="13"/>
      <c r="F54" s="13"/>
      <c r="G54" s="13"/>
      <c r="H54" s="13"/>
      <c r="I54" s="13"/>
      <c r="J54" s="13"/>
    </row>
    <row r="55" spans="5:10" ht="18" customHeight="1">
      <c r="E55" s="13"/>
      <c r="F55" s="13"/>
      <c r="G55" s="13"/>
      <c r="H55" s="13"/>
      <c r="I55" s="13"/>
      <c r="J55" s="13"/>
    </row>
    <row r="56" spans="5:10" ht="18" customHeight="1">
      <c r="E56" s="13"/>
      <c r="F56" s="13"/>
      <c r="G56" s="13"/>
      <c r="H56" s="13"/>
      <c r="I56" s="13"/>
      <c r="J56" s="13"/>
    </row>
    <row r="57" spans="5:10" ht="63" customHeight="1">
      <c r="E57" s="14"/>
      <c r="F57" s="14"/>
      <c r="G57" s="14"/>
      <c r="H57" s="14"/>
      <c r="I57" s="14"/>
      <c r="J57" s="14"/>
    </row>
    <row r="58" ht="18" customHeight="1"/>
    <row r="59" spans="5:10" ht="13.5" customHeight="1">
      <c r="E59" s="10"/>
      <c r="F59" s="10"/>
      <c r="G59" s="27"/>
      <c r="H59" s="27"/>
      <c r="I59" s="27"/>
      <c r="J59" s="15"/>
    </row>
    <row r="60" spans="5:10" ht="13.5" customHeight="1">
      <c r="E60" s="11"/>
      <c r="F60" s="11"/>
      <c r="G60" s="19"/>
      <c r="H60" s="19"/>
      <c r="I60" s="27"/>
      <c r="J60" s="13"/>
    </row>
    <row r="61" spans="5:10" ht="13.5" customHeight="1">
      <c r="E61" s="11"/>
      <c r="F61" s="11"/>
      <c r="H61" s="19"/>
      <c r="I61" s="27"/>
      <c r="J61" s="13"/>
    </row>
    <row r="62" spans="5:18" ht="13.5" customHeight="1">
      <c r="E62" s="10"/>
      <c r="F62" s="10"/>
      <c r="H62" s="19"/>
      <c r="I62" s="27"/>
      <c r="J62" s="13"/>
      <c r="K62" s="28"/>
      <c r="N62" s="10"/>
      <c r="O62" s="8"/>
      <c r="P62" s="29"/>
      <c r="Q62" s="29"/>
      <c r="R62" s="30"/>
    </row>
    <row r="63" spans="5:18" ht="13.5" customHeight="1">
      <c r="E63" s="10"/>
      <c r="F63" s="10"/>
      <c r="G63" s="27"/>
      <c r="H63" s="27"/>
      <c r="I63" s="27"/>
      <c r="J63" s="15"/>
      <c r="K63" s="28"/>
      <c r="N63" s="10"/>
      <c r="O63" s="8"/>
      <c r="P63" s="29"/>
      <c r="Q63" s="29"/>
      <c r="R63" s="30"/>
    </row>
    <row r="64" spans="5:18" ht="13.5" customHeight="1">
      <c r="E64" s="10"/>
      <c r="F64" s="10"/>
      <c r="G64" s="19"/>
      <c r="H64" s="19"/>
      <c r="I64" s="27"/>
      <c r="J64" s="13"/>
      <c r="K64" s="31"/>
      <c r="N64" s="10"/>
      <c r="O64" s="8"/>
      <c r="P64" s="29"/>
      <c r="Q64" s="29"/>
      <c r="R64" s="30"/>
    </row>
    <row r="65" spans="5:18" ht="13.5" customHeight="1">
      <c r="E65" s="10"/>
      <c r="F65" s="10"/>
      <c r="H65" s="19"/>
      <c r="I65" s="27"/>
      <c r="J65" s="13"/>
      <c r="K65" s="28"/>
      <c r="N65" s="10"/>
      <c r="O65" s="8"/>
      <c r="P65" s="32"/>
      <c r="Q65" s="32"/>
      <c r="R65" s="33"/>
    </row>
    <row r="66" spans="5:18" ht="13.5" customHeight="1">
      <c r="E66" s="10"/>
      <c r="F66" s="10"/>
      <c r="H66" s="19"/>
      <c r="I66" s="27"/>
      <c r="J66" s="13"/>
      <c r="K66" s="28"/>
      <c r="N66" s="13"/>
      <c r="O66" s="8"/>
      <c r="P66" s="32"/>
      <c r="Q66" s="32"/>
      <c r="R66" s="33"/>
    </row>
    <row r="67" spans="5:18" ht="13.5" customHeight="1">
      <c r="E67" s="11"/>
      <c r="F67" s="11"/>
      <c r="H67" s="19"/>
      <c r="I67" s="27"/>
      <c r="J67" s="13"/>
      <c r="K67" s="28"/>
      <c r="N67" s="11"/>
      <c r="O67" s="8"/>
      <c r="P67" s="29"/>
      <c r="Q67" s="29"/>
      <c r="R67" s="30"/>
    </row>
    <row r="68" spans="5:18" ht="13.5" customHeight="1">
      <c r="E68" s="10"/>
      <c r="F68" s="10"/>
      <c r="G68" s="27"/>
      <c r="H68" s="27"/>
      <c r="I68" s="27"/>
      <c r="J68" s="15"/>
      <c r="K68" s="28"/>
      <c r="N68" s="10"/>
      <c r="O68" s="8"/>
      <c r="P68" s="34"/>
      <c r="Q68" s="34"/>
      <c r="R68" s="30"/>
    </row>
    <row r="69" spans="5:18" ht="13.5" customHeight="1">
      <c r="E69" s="15"/>
      <c r="F69" s="15"/>
      <c r="G69" s="19"/>
      <c r="H69" s="19"/>
      <c r="I69" s="27"/>
      <c r="J69" s="13"/>
      <c r="K69" s="31"/>
      <c r="N69" s="8"/>
      <c r="O69" s="35"/>
      <c r="P69" s="29"/>
      <c r="Q69" s="29"/>
      <c r="R69" s="30"/>
    </row>
    <row r="70" spans="5:18" ht="13.5" customHeight="1">
      <c r="E70" s="9"/>
      <c r="F70" s="9"/>
      <c r="H70" s="19"/>
      <c r="I70" s="27"/>
      <c r="J70" s="13"/>
      <c r="K70" s="28"/>
      <c r="N70" s="9"/>
      <c r="O70" s="36"/>
      <c r="P70" s="29"/>
      <c r="Q70" s="29"/>
      <c r="R70" s="30"/>
    </row>
    <row r="71" spans="5:15" ht="13.5" customHeight="1">
      <c r="E71" s="10"/>
      <c r="F71" s="10"/>
      <c r="H71" s="19"/>
      <c r="I71" s="27"/>
      <c r="J71" s="13"/>
      <c r="K71" s="28"/>
      <c r="N71" s="11"/>
      <c r="O71" s="8"/>
    </row>
    <row r="72" spans="5:15" ht="13.5" customHeight="1">
      <c r="E72" s="10"/>
      <c r="F72" s="10"/>
      <c r="H72" s="19"/>
      <c r="I72" s="27"/>
      <c r="J72" s="13"/>
      <c r="K72" s="28"/>
      <c r="N72" s="11"/>
      <c r="O72" s="8"/>
    </row>
    <row r="73" spans="5:15" ht="13.5" customHeight="1">
      <c r="E73" s="11"/>
      <c r="F73" s="11"/>
      <c r="G73" s="27"/>
      <c r="H73" s="27"/>
      <c r="I73" s="27"/>
      <c r="J73" s="15"/>
      <c r="K73" s="28"/>
      <c r="N73" s="11"/>
      <c r="O73" s="8"/>
    </row>
    <row r="74" spans="5:15" ht="13.5" customHeight="1">
      <c r="E74" s="10"/>
      <c r="F74" s="10"/>
      <c r="G74" s="19"/>
      <c r="H74" s="19"/>
      <c r="I74" s="27"/>
      <c r="J74" s="13"/>
      <c r="K74" s="31"/>
      <c r="N74" s="10"/>
      <c r="O74" s="8"/>
    </row>
    <row r="75" spans="5:15" ht="13.5" customHeight="1">
      <c r="E75" s="15"/>
      <c r="F75" s="15"/>
      <c r="H75" s="19"/>
      <c r="I75" s="27"/>
      <c r="J75" s="13"/>
      <c r="K75" s="28"/>
      <c r="N75" s="15"/>
      <c r="O75" s="8"/>
    </row>
    <row r="76" spans="5:15" ht="13.5" customHeight="1">
      <c r="E76" s="9"/>
      <c r="F76" s="9"/>
      <c r="H76" s="19"/>
      <c r="I76" s="27"/>
      <c r="J76" s="13"/>
      <c r="K76" s="28"/>
      <c r="N76" s="14"/>
      <c r="O76" s="36"/>
    </row>
    <row r="77" spans="5:15" ht="13.5" customHeight="1">
      <c r="E77" s="10"/>
      <c r="F77" s="10"/>
      <c r="G77" s="27"/>
      <c r="H77" s="27"/>
      <c r="I77" s="27"/>
      <c r="J77" s="15"/>
      <c r="K77" s="28"/>
      <c r="N77" s="10"/>
      <c r="O77" s="8"/>
    </row>
    <row r="78" spans="5:15" ht="13.5" customHeight="1">
      <c r="E78" s="10"/>
      <c r="F78" s="10"/>
      <c r="G78" s="19"/>
      <c r="H78" s="19"/>
      <c r="I78" s="27"/>
      <c r="J78" s="13"/>
      <c r="K78" s="31"/>
      <c r="N78" s="10"/>
      <c r="O78" s="8"/>
    </row>
    <row r="79" spans="5:15" ht="13.5" customHeight="1">
      <c r="E79" s="10"/>
      <c r="F79" s="10"/>
      <c r="H79" s="19"/>
      <c r="I79" s="27"/>
      <c r="J79" s="13"/>
      <c r="K79" s="28"/>
      <c r="N79" s="13"/>
      <c r="O79" s="8"/>
    </row>
    <row r="80" spans="5:15" ht="13.5" customHeight="1">
      <c r="E80" s="10"/>
      <c r="F80" s="10"/>
      <c r="G80" s="27"/>
      <c r="H80" s="27"/>
      <c r="I80" s="27"/>
      <c r="J80" s="15"/>
      <c r="K80" s="28"/>
      <c r="N80" s="11"/>
      <c r="O80" s="8"/>
    </row>
    <row r="81" spans="5:15" ht="13.5" customHeight="1">
      <c r="E81" s="11"/>
      <c r="F81" s="11"/>
      <c r="G81" s="19"/>
      <c r="H81" s="19"/>
      <c r="I81" s="27"/>
      <c r="J81" s="13"/>
      <c r="K81" s="31"/>
      <c r="N81" s="37"/>
      <c r="O81" s="8"/>
    </row>
    <row r="82" spans="5:15" ht="13.5" customHeight="1">
      <c r="E82" s="10"/>
      <c r="F82" s="10"/>
      <c r="H82" s="19"/>
      <c r="I82" s="27"/>
      <c r="J82" s="13"/>
      <c r="K82" s="28"/>
      <c r="N82" s="10"/>
      <c r="O82" s="8"/>
    </row>
    <row r="83" spans="5:15" ht="13.5" customHeight="1">
      <c r="E83" s="10"/>
      <c r="F83" s="10"/>
      <c r="G83" s="27"/>
      <c r="H83" s="27"/>
      <c r="I83" s="27"/>
      <c r="J83" s="15"/>
      <c r="K83" s="28"/>
      <c r="N83" s="13"/>
      <c r="O83" s="8"/>
    </row>
    <row r="84" spans="5:15" ht="13.5" customHeight="1">
      <c r="E84" s="11"/>
      <c r="F84" s="11"/>
      <c r="G84" s="19"/>
      <c r="H84" s="19"/>
      <c r="I84" s="27"/>
      <c r="J84" s="13"/>
      <c r="K84" s="31"/>
      <c r="N84" s="10"/>
      <c r="O84" s="8"/>
    </row>
    <row r="85" spans="5:15" ht="13.5" customHeight="1">
      <c r="E85" s="10"/>
      <c r="F85" s="10"/>
      <c r="H85" s="19"/>
      <c r="I85" s="27"/>
      <c r="J85" s="13"/>
      <c r="K85" s="28"/>
      <c r="N85" s="13"/>
      <c r="O85" s="8"/>
    </row>
    <row r="86" spans="8:11" ht="13.5" customHeight="1">
      <c r="H86" s="19"/>
      <c r="I86" s="27"/>
      <c r="J86" s="10"/>
      <c r="K86" s="28"/>
    </row>
    <row r="87" spans="8:11" ht="13.5" customHeight="1">
      <c r="H87" s="19"/>
      <c r="I87" s="27"/>
      <c r="J87" s="13"/>
      <c r="K87" s="28"/>
    </row>
    <row r="88" spans="8:11" ht="13.5" customHeight="1">
      <c r="H88" s="19"/>
      <c r="I88" s="27"/>
      <c r="J88" s="13"/>
      <c r="K88" s="28"/>
    </row>
    <row r="89" spans="8:11" ht="13.5" customHeight="1">
      <c r="H89" s="19"/>
      <c r="I89" s="27"/>
      <c r="J89" s="13"/>
      <c r="K89" s="28"/>
    </row>
    <row r="90" spans="8:11" ht="13.5" customHeight="1">
      <c r="H90" s="19"/>
      <c r="I90" s="27"/>
      <c r="J90" s="13"/>
      <c r="K90" s="28"/>
    </row>
    <row r="91" spans="7:11" ht="13.5" customHeight="1">
      <c r="G91" s="27"/>
      <c r="H91" s="27"/>
      <c r="I91" s="27"/>
      <c r="J91" s="15"/>
      <c r="K91" s="28"/>
    </row>
    <row r="92" spans="7:11" ht="13.5" customHeight="1">
      <c r="G92" s="19"/>
      <c r="H92" s="19"/>
      <c r="I92" s="27"/>
      <c r="J92" s="13"/>
      <c r="K92" s="31"/>
    </row>
    <row r="93" spans="8:11" ht="13.5" customHeight="1">
      <c r="H93" s="19"/>
      <c r="I93" s="27"/>
      <c r="J93" s="13"/>
      <c r="K93" s="28"/>
    </row>
    <row r="94" spans="7:11" ht="4.5" customHeight="1">
      <c r="G94" s="27"/>
      <c r="H94" s="27"/>
      <c r="I94" s="27"/>
      <c r="J94" s="10"/>
      <c r="K94" s="28"/>
    </row>
    <row r="95" spans="7:11" ht="11.25" customHeight="1">
      <c r="G95" s="19"/>
      <c r="H95" s="19"/>
      <c r="I95" s="27"/>
      <c r="J95" s="13"/>
      <c r="K95" s="31"/>
    </row>
    <row r="96" spans="8:11" ht="11.25" customHeight="1">
      <c r="H96" s="19"/>
      <c r="I96" s="27"/>
      <c r="J96" s="13"/>
      <c r="K96" s="15"/>
    </row>
    <row r="97" ht="11.25" customHeight="1">
      <c r="G97" s="38"/>
    </row>
    <row r="98" ht="11.25" customHeight="1">
      <c r="G98" s="38"/>
    </row>
    <row r="99" ht="11.25" customHeight="1"/>
  </sheetData>
  <sheetProtection/>
  <mergeCells count="5">
    <mergeCell ref="A1:I1"/>
    <mergeCell ref="H4:I4"/>
    <mergeCell ref="B4:B5"/>
    <mergeCell ref="D4:E4"/>
    <mergeCell ref="F4:G4"/>
  </mergeCells>
  <printOptions/>
  <pageMargins left="0.7874015748031497" right="0.3937007874015748" top="0.7874015748031497" bottom="0.1968503937007874" header="0.3937007874015748" footer="0.1968503937007874"/>
  <pageSetup firstPageNumber="216" useFirstPageNumber="1" horizontalDpi="600" verticalDpi="600" orientation="portrait" paperSize="9" r:id="rId1"/>
  <headerFooter alignWithMargins="0">
    <oddHeader xml:space="preserve">&amp;L&amp;"ＭＳ 明朝,標準"&amp;8&amp;P　区 立 施 設&amp;R&amp;"ＭＳ 明朝,標準"&amp;8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BJ72"/>
  <sheetViews>
    <sheetView zoomScalePageLayoutView="0" workbookViewId="0" topLeftCell="A3">
      <selection activeCell="T43" sqref="T43"/>
    </sheetView>
  </sheetViews>
  <sheetFormatPr defaultColWidth="15.625" defaultRowHeight="13.5"/>
  <cols>
    <col min="1" max="1" width="13.375" style="2" customWidth="1"/>
    <col min="2" max="6" width="14.375" style="2" customWidth="1"/>
    <col min="7" max="8" width="2.375" style="2" customWidth="1"/>
    <col min="9" max="9" width="4.125" style="2" customWidth="1"/>
    <col min="10" max="20" width="2.375" style="2" customWidth="1"/>
    <col min="21" max="23" width="2.375" style="52" customWidth="1"/>
    <col min="24" max="29" width="2.375" style="2" customWidth="1"/>
    <col min="30" max="31" width="2.375" style="54" customWidth="1"/>
    <col min="32" max="32" width="2.375" style="2" customWidth="1"/>
    <col min="33" max="33" width="2.00390625" style="2" customWidth="1"/>
    <col min="34" max="34" width="7.00390625" style="2" customWidth="1"/>
    <col min="35" max="37" width="4.75390625" style="2" customWidth="1"/>
    <col min="38" max="38" width="9.00390625" style="2" customWidth="1"/>
    <col min="39" max="65" width="4.75390625" style="2" customWidth="1"/>
    <col min="66" max="66" width="2.625" style="2" customWidth="1"/>
    <col min="67" max="82" width="2.00390625" style="2" customWidth="1"/>
    <col min="83" max="83" width="1.875" style="2" customWidth="1"/>
    <col min="84" max="16384" width="15.625" style="2" customWidth="1"/>
  </cols>
  <sheetData>
    <row r="1" spans="1:62" ht="18" customHeight="1">
      <c r="A1" s="522" t="s">
        <v>849</v>
      </c>
      <c r="B1" s="522"/>
      <c r="C1" s="522"/>
      <c r="D1" s="522"/>
      <c r="E1" s="522"/>
      <c r="F1" s="52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44"/>
      <c r="AH1" s="44"/>
      <c r="AI1" s="44"/>
      <c r="AJ1" s="44"/>
      <c r="AK1" s="44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</row>
    <row r="2" spans="1:34" ht="15" customHeight="1">
      <c r="A2" s="8"/>
      <c r="B2" s="8"/>
      <c r="C2" s="13"/>
      <c r="D2" s="13"/>
      <c r="E2" s="13"/>
      <c r="F2" s="13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</row>
    <row r="3" spans="1:39" ht="15" customHeight="1" thickBot="1">
      <c r="A3" s="128"/>
      <c r="B3" s="128"/>
      <c r="C3" s="14"/>
      <c r="D3" s="14"/>
      <c r="E3" s="14"/>
      <c r="F3" s="14"/>
      <c r="I3" s="3"/>
      <c r="J3" s="3"/>
      <c r="K3" s="3"/>
      <c r="X3" s="53"/>
      <c r="Y3" s="53"/>
      <c r="Z3" s="53"/>
      <c r="AA3" s="53"/>
      <c r="AB3" s="53"/>
      <c r="AC3" s="53"/>
      <c r="AM3" s="15"/>
    </row>
    <row r="4" spans="1:62" ht="16.5" customHeight="1">
      <c r="A4" s="543" t="s">
        <v>26</v>
      </c>
      <c r="B4" s="542" t="s">
        <v>687</v>
      </c>
      <c r="C4" s="542" t="s">
        <v>253</v>
      </c>
      <c r="D4" s="542"/>
      <c r="E4" s="542" t="s">
        <v>105</v>
      </c>
      <c r="F4" s="544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Y4" s="8"/>
      <c r="Z4" s="8"/>
      <c r="AA4" s="8"/>
      <c r="AB4" s="8"/>
      <c r="AC4" s="8"/>
      <c r="AD4" s="8"/>
      <c r="AE4" s="8"/>
      <c r="AF4" s="8"/>
      <c r="AG4" s="60"/>
      <c r="AH4" s="60"/>
      <c r="AI4" s="61"/>
      <c r="AJ4" s="60"/>
      <c r="AK4" s="60"/>
      <c r="AL4" s="60"/>
      <c r="AM4" s="61"/>
      <c r="AN4" s="60"/>
      <c r="AO4" s="60"/>
      <c r="AP4" s="60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</row>
    <row r="5" spans="1:62" ht="16.5" customHeight="1">
      <c r="A5" s="583"/>
      <c r="B5" s="584"/>
      <c r="C5" s="48" t="s">
        <v>106</v>
      </c>
      <c r="D5" s="48" t="s">
        <v>107</v>
      </c>
      <c r="E5" s="48" t="s">
        <v>108</v>
      </c>
      <c r="F5" s="49" t="s">
        <v>107</v>
      </c>
      <c r="H5" s="64"/>
      <c r="I5" s="65"/>
      <c r="J5" s="64"/>
      <c r="K5" s="64"/>
      <c r="L5" s="65"/>
      <c r="M5" s="64"/>
      <c r="N5" s="64"/>
      <c r="O5" s="65"/>
      <c r="P5" s="64"/>
      <c r="Q5" s="64"/>
      <c r="R5" s="65"/>
      <c r="S5" s="64"/>
      <c r="Y5" s="64"/>
      <c r="Z5" s="64"/>
      <c r="AA5" s="65"/>
      <c r="AB5" s="64"/>
      <c r="AC5" s="64"/>
      <c r="AD5" s="65"/>
      <c r="AE5" s="64"/>
      <c r="AF5" s="64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</row>
    <row r="6" spans="1:62" ht="15.75" customHeight="1">
      <c r="A6" s="43"/>
      <c r="B6" s="15" t="s">
        <v>109</v>
      </c>
      <c r="C6" s="15" t="s">
        <v>110</v>
      </c>
      <c r="D6" s="15" t="s">
        <v>111</v>
      </c>
      <c r="E6" s="15" t="s">
        <v>112</v>
      </c>
      <c r="F6" s="15" t="s">
        <v>111</v>
      </c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Y6" s="13"/>
      <c r="Z6" s="13"/>
      <c r="AA6" s="13"/>
      <c r="AB6" s="13"/>
      <c r="AC6" s="13"/>
      <c r="AD6" s="13"/>
      <c r="AE6" s="13"/>
      <c r="AF6" s="13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</row>
    <row r="7" spans="1:62" ht="15.75" customHeight="1">
      <c r="A7" s="40" t="s">
        <v>686</v>
      </c>
      <c r="B7" s="50">
        <v>363</v>
      </c>
      <c r="C7" s="50">
        <v>6339</v>
      </c>
      <c r="D7" s="129">
        <v>35.6</v>
      </c>
      <c r="E7" s="50">
        <v>2085</v>
      </c>
      <c r="F7" s="129">
        <v>63.8</v>
      </c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Y7" s="15"/>
      <c r="Z7" s="15"/>
      <c r="AA7" s="15"/>
      <c r="AB7" s="15"/>
      <c r="AC7" s="15"/>
      <c r="AD7" s="15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</row>
    <row r="8" spans="1:62" ht="15.75" customHeight="1">
      <c r="A8" s="40">
        <v>19</v>
      </c>
      <c r="B8" s="50">
        <v>359</v>
      </c>
      <c r="C8" s="50">
        <v>6376</v>
      </c>
      <c r="D8" s="129">
        <v>36.2</v>
      </c>
      <c r="E8" s="50">
        <v>2117</v>
      </c>
      <c r="F8" s="129">
        <v>65.5</v>
      </c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Y8" s="15"/>
      <c r="Z8" s="15"/>
      <c r="AA8" s="15"/>
      <c r="AB8" s="15"/>
      <c r="AC8" s="15"/>
      <c r="AD8" s="15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</row>
    <row r="9" spans="1:62" ht="15.75" customHeight="1">
      <c r="A9" s="95">
        <v>20</v>
      </c>
      <c r="B9" s="96">
        <f>SUM(B11:B24)</f>
        <v>356</v>
      </c>
      <c r="C9" s="96">
        <f>SUM(C11:C24)</f>
        <v>6148</v>
      </c>
      <c r="D9" s="421">
        <v>35.2</v>
      </c>
      <c r="E9" s="96">
        <f>SUM(E11:E24)</f>
        <v>2097</v>
      </c>
      <c r="F9" s="421">
        <v>65.4</v>
      </c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Y9" s="15"/>
      <c r="Z9" s="15"/>
      <c r="AA9" s="15"/>
      <c r="AB9" s="15"/>
      <c r="AC9" s="15"/>
      <c r="AD9" s="15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</row>
    <row r="10" spans="1:39" ht="15.75" customHeight="1">
      <c r="A10" s="40"/>
      <c r="B10" s="50"/>
      <c r="C10" s="50"/>
      <c r="D10" s="129"/>
      <c r="E10" s="50"/>
      <c r="F10" s="129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Y10" s="13"/>
      <c r="Z10" s="13"/>
      <c r="AA10" s="13"/>
      <c r="AB10" s="13"/>
      <c r="AC10" s="13"/>
      <c r="AD10" s="13"/>
      <c r="AE10" s="13"/>
      <c r="AF10" s="13"/>
      <c r="AG10" s="13"/>
      <c r="AH10" s="14"/>
      <c r="AI10" s="14"/>
      <c r="AJ10" s="8"/>
      <c r="AK10" s="73"/>
      <c r="AL10" s="73"/>
      <c r="AM10" s="74"/>
    </row>
    <row r="11" spans="1:39" ht="15.75" customHeight="1">
      <c r="A11" s="40" t="s">
        <v>113</v>
      </c>
      <c r="B11" s="94">
        <v>29</v>
      </c>
      <c r="C11" s="110">
        <v>461</v>
      </c>
      <c r="D11" s="129">
        <f>C11/49/B11*100</f>
        <v>32.44194229415904</v>
      </c>
      <c r="E11" s="110">
        <v>179</v>
      </c>
      <c r="F11" s="129">
        <f>E11/9/B11*100</f>
        <v>68.5823754789272</v>
      </c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Y11" s="13"/>
      <c r="Z11" s="13"/>
      <c r="AA11" s="13"/>
      <c r="AB11" s="13"/>
      <c r="AC11" s="13"/>
      <c r="AD11" s="13"/>
      <c r="AE11" s="13"/>
      <c r="AF11" s="13"/>
      <c r="AG11" s="13"/>
      <c r="AH11" s="15"/>
      <c r="AI11" s="15"/>
      <c r="AJ11" s="8"/>
      <c r="AK11" s="15"/>
      <c r="AL11" s="15"/>
      <c r="AM11" s="74"/>
    </row>
    <row r="12" spans="1:39" ht="15.75" customHeight="1">
      <c r="A12" s="40" t="s">
        <v>344</v>
      </c>
      <c r="B12" s="50">
        <v>31</v>
      </c>
      <c r="C12" s="50">
        <v>626</v>
      </c>
      <c r="D12" s="129">
        <f>C12/49/B12*100</f>
        <v>41.21132323897301</v>
      </c>
      <c r="E12" s="50">
        <v>206</v>
      </c>
      <c r="F12" s="129">
        <f>E12/9/B12*100</f>
        <v>73.83512544802868</v>
      </c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Y12" s="13"/>
      <c r="Z12" s="13"/>
      <c r="AA12" s="13"/>
      <c r="AB12" s="13"/>
      <c r="AC12" s="13"/>
      <c r="AD12" s="13"/>
      <c r="AE12" s="13"/>
      <c r="AF12" s="13"/>
      <c r="AG12" s="14"/>
      <c r="AH12" s="13"/>
      <c r="AI12" s="13"/>
      <c r="AJ12" s="36"/>
      <c r="AK12" s="11"/>
      <c r="AL12" s="11"/>
      <c r="AM12" s="74"/>
    </row>
    <row r="13" spans="1:39" ht="15.75" customHeight="1">
      <c r="A13" s="40" t="s">
        <v>48</v>
      </c>
      <c r="B13" s="50">
        <v>28</v>
      </c>
      <c r="C13" s="50">
        <v>501</v>
      </c>
      <c r="D13" s="129">
        <f>C13/49/B13*100</f>
        <v>36.51603498542274</v>
      </c>
      <c r="E13" s="50">
        <v>163</v>
      </c>
      <c r="F13" s="129">
        <f>E13/9/B13*100</f>
        <v>64.68253968253968</v>
      </c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Y13" s="13"/>
      <c r="Z13" s="13"/>
      <c r="AA13" s="13"/>
      <c r="AB13" s="13"/>
      <c r="AC13" s="13"/>
      <c r="AD13" s="13"/>
      <c r="AE13" s="13"/>
      <c r="AF13" s="13"/>
      <c r="AH13" s="15"/>
      <c r="AI13" s="15"/>
      <c r="AJ13" s="8"/>
      <c r="AK13" s="10"/>
      <c r="AL13" s="10"/>
      <c r="AM13" s="74"/>
    </row>
    <row r="14" spans="1:62" ht="15.75" customHeight="1">
      <c r="A14" s="40" t="s">
        <v>49</v>
      </c>
      <c r="B14" s="50">
        <v>31</v>
      </c>
      <c r="C14" s="50">
        <v>338</v>
      </c>
      <c r="D14" s="129">
        <f>C14/49/B14*100</f>
        <v>22.251481237656353</v>
      </c>
      <c r="E14" s="50">
        <v>115</v>
      </c>
      <c r="F14" s="129">
        <f>E14/9/B14*100</f>
        <v>41.21863799283154</v>
      </c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Y14" s="13"/>
      <c r="Z14" s="13"/>
      <c r="AA14" s="13"/>
      <c r="AB14" s="13"/>
      <c r="AC14" s="13"/>
      <c r="AD14" s="13"/>
      <c r="AE14" s="13"/>
      <c r="AF14" s="13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</row>
    <row r="15" spans="1:40" ht="15.75" customHeight="1">
      <c r="A15" s="40" t="s">
        <v>50</v>
      </c>
      <c r="B15" s="50">
        <v>31</v>
      </c>
      <c r="C15" s="50">
        <v>668</v>
      </c>
      <c r="D15" s="129">
        <f>C15/49/B15*100</f>
        <v>43.976300197498354</v>
      </c>
      <c r="E15" s="50">
        <v>223</v>
      </c>
      <c r="F15" s="129">
        <f>E15/9/B15*100</f>
        <v>79.92831541218638</v>
      </c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Y15" s="15"/>
      <c r="Z15" s="15"/>
      <c r="AA15" s="15"/>
      <c r="AB15" s="15"/>
      <c r="AC15" s="15"/>
      <c r="AD15" s="15"/>
      <c r="AE15" s="75"/>
      <c r="AF15" s="15"/>
      <c r="AG15" s="15"/>
      <c r="AH15" s="15"/>
      <c r="AI15" s="15"/>
      <c r="AJ15" s="36"/>
      <c r="AK15" s="11"/>
      <c r="AL15" s="11"/>
      <c r="AM15" s="38"/>
      <c r="AN15" s="35"/>
    </row>
    <row r="16" spans="1:62" ht="15.75" customHeight="1">
      <c r="A16" s="40"/>
      <c r="B16" s="50"/>
      <c r="C16" s="50"/>
      <c r="D16" s="129"/>
      <c r="E16" s="50"/>
      <c r="F16" s="129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8"/>
      <c r="AK16" s="15"/>
      <c r="AL16" s="15"/>
      <c r="AM16" s="35"/>
      <c r="AN16" s="35"/>
      <c r="BC16" s="53"/>
      <c r="BD16" s="53"/>
      <c r="BE16" s="53"/>
      <c r="BF16" s="53"/>
      <c r="BG16" s="53"/>
      <c r="BH16" s="53"/>
      <c r="BI16" s="53"/>
      <c r="BJ16" s="53"/>
    </row>
    <row r="17" spans="1:62" ht="15.75" customHeight="1">
      <c r="A17" s="40" t="s">
        <v>51</v>
      </c>
      <c r="B17" s="50">
        <v>30</v>
      </c>
      <c r="C17" s="50">
        <v>378</v>
      </c>
      <c r="D17" s="129">
        <f>C17/49/B17*100</f>
        <v>25.71428571428572</v>
      </c>
      <c r="E17" s="50">
        <v>144</v>
      </c>
      <c r="F17" s="129">
        <f>E17/9/B17*100</f>
        <v>53.333333333333336</v>
      </c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Y17" s="13"/>
      <c r="Z17" s="13"/>
      <c r="AA17" s="13"/>
      <c r="AB17" s="13"/>
      <c r="AC17" s="13"/>
      <c r="AD17" s="13"/>
      <c r="AE17" s="13"/>
      <c r="AF17" s="13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</row>
    <row r="18" spans="1:62" ht="15.75" customHeight="1">
      <c r="A18" s="40" t="s">
        <v>52</v>
      </c>
      <c r="B18" s="50">
        <v>31</v>
      </c>
      <c r="C18" s="50">
        <v>563</v>
      </c>
      <c r="D18" s="129">
        <f>C18/49/B18*100</f>
        <v>37.06385780118499</v>
      </c>
      <c r="E18" s="50">
        <v>195</v>
      </c>
      <c r="F18" s="129">
        <f>E18/9/B18*100</f>
        <v>69.89247311827957</v>
      </c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Y18" s="13"/>
      <c r="Z18" s="13"/>
      <c r="AA18" s="13"/>
      <c r="AB18" s="13"/>
      <c r="AC18" s="13"/>
      <c r="AD18" s="13"/>
      <c r="AE18" s="13"/>
      <c r="AF18" s="13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</row>
    <row r="19" spans="1:62" ht="15.75" customHeight="1">
      <c r="A19" s="40" t="s">
        <v>53</v>
      </c>
      <c r="B19" s="50">
        <v>30</v>
      </c>
      <c r="C19" s="50">
        <v>623</v>
      </c>
      <c r="D19" s="129">
        <f>C19/49/B19*100</f>
        <v>42.38095238095238</v>
      </c>
      <c r="E19" s="50">
        <v>210</v>
      </c>
      <c r="F19" s="129">
        <f>E19/9/B19*100</f>
        <v>77.77777777777779</v>
      </c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Y19" s="13"/>
      <c r="Z19" s="13"/>
      <c r="AA19" s="13"/>
      <c r="AB19" s="13"/>
      <c r="AC19" s="13"/>
      <c r="AD19" s="13"/>
      <c r="AE19" s="13"/>
      <c r="AF19" s="13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</row>
    <row r="20" spans="1:62" ht="15.75" customHeight="1">
      <c r="A20" s="40" t="s">
        <v>54</v>
      </c>
      <c r="B20" s="50">
        <v>26</v>
      </c>
      <c r="C20" s="50">
        <v>528</v>
      </c>
      <c r="D20" s="129">
        <f>C20/49/B20*100</f>
        <v>41.444270015698585</v>
      </c>
      <c r="E20" s="50">
        <v>172</v>
      </c>
      <c r="F20" s="129">
        <f>E20/9/B20*100</f>
        <v>73.5042735042735</v>
      </c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Y20" s="13"/>
      <c r="Z20" s="13"/>
      <c r="AA20" s="13"/>
      <c r="AB20" s="13"/>
      <c r="AC20" s="13"/>
      <c r="AD20" s="13"/>
      <c r="AE20" s="13"/>
      <c r="AF20" s="13"/>
      <c r="AG20" s="9"/>
      <c r="AH20" s="9"/>
      <c r="AI20" s="76"/>
      <c r="AJ20" s="76"/>
      <c r="AK20" s="76"/>
      <c r="AL20" s="77"/>
      <c r="AM20" s="77"/>
      <c r="AN20" s="77"/>
      <c r="AO20" s="77"/>
      <c r="AP20" s="77"/>
      <c r="AQ20" s="77"/>
      <c r="AR20" s="77"/>
      <c r="AS20" s="77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76"/>
      <c r="BI20" s="76"/>
      <c r="BJ20" s="76"/>
    </row>
    <row r="21" spans="1:62" ht="15.75" customHeight="1">
      <c r="A21" s="40" t="s">
        <v>661</v>
      </c>
      <c r="B21" s="50">
        <v>31</v>
      </c>
      <c r="C21" s="50">
        <v>520</v>
      </c>
      <c r="D21" s="129">
        <f>C21/49/B21*100</f>
        <v>34.23304805793285</v>
      </c>
      <c r="E21" s="50">
        <v>174</v>
      </c>
      <c r="F21" s="129">
        <f>E21/9/B21*100</f>
        <v>62.365591397849464</v>
      </c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Y21" s="15"/>
      <c r="Z21" s="15"/>
      <c r="AA21" s="15"/>
      <c r="AB21" s="15"/>
      <c r="AC21" s="15"/>
      <c r="AD21" s="15"/>
      <c r="AE21" s="10"/>
      <c r="AF21" s="10"/>
      <c r="AG21" s="10"/>
      <c r="AH21" s="10"/>
      <c r="AI21" s="78"/>
      <c r="AJ21" s="78"/>
      <c r="AK21" s="78"/>
      <c r="AL21" s="11"/>
      <c r="AM21" s="11"/>
      <c r="AN21" s="11"/>
      <c r="AO21" s="11"/>
      <c r="AP21" s="11"/>
      <c r="AQ21" s="11"/>
      <c r="AR21" s="11"/>
      <c r="AS21" s="11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</row>
    <row r="22" spans="1:62" ht="15.75" customHeight="1">
      <c r="A22" s="40"/>
      <c r="B22" s="50"/>
      <c r="C22" s="50"/>
      <c r="D22" s="129"/>
      <c r="E22" s="50"/>
      <c r="F22" s="129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Y22" s="13"/>
      <c r="Z22" s="13"/>
      <c r="AA22" s="13"/>
      <c r="AB22" s="13"/>
      <c r="AC22" s="13"/>
      <c r="AD22" s="13"/>
      <c r="AE22" s="13"/>
      <c r="AF22" s="13"/>
      <c r="AG22" s="10"/>
      <c r="AH22" s="10"/>
      <c r="AI22" s="10"/>
      <c r="AJ22" s="10"/>
      <c r="AK22" s="10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0"/>
      <c r="BC22" s="10"/>
      <c r="BD22" s="10"/>
      <c r="BE22" s="10"/>
      <c r="BF22" s="10"/>
      <c r="BG22" s="10"/>
      <c r="BH22" s="10"/>
      <c r="BI22" s="10"/>
      <c r="BJ22" s="10"/>
    </row>
    <row r="23" spans="1:62" ht="15.75" customHeight="1">
      <c r="A23" s="40" t="s">
        <v>55</v>
      </c>
      <c r="B23" s="50">
        <v>28</v>
      </c>
      <c r="C23" s="50">
        <v>392</v>
      </c>
      <c r="D23" s="129">
        <f>C23/49/B23*100</f>
        <v>28.57142857142857</v>
      </c>
      <c r="E23" s="50">
        <v>149</v>
      </c>
      <c r="F23" s="129">
        <f>E23/9/B23*100</f>
        <v>59.12698412698413</v>
      </c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Y23" s="13"/>
      <c r="Z23" s="13"/>
      <c r="AA23" s="13"/>
      <c r="AB23" s="13"/>
      <c r="AC23" s="13"/>
      <c r="AD23" s="13"/>
      <c r="AE23" s="13"/>
      <c r="AF23" s="13"/>
      <c r="AG23" s="10"/>
      <c r="AH23" s="10"/>
      <c r="AI23" s="10"/>
      <c r="AJ23" s="10"/>
      <c r="AK23" s="10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0"/>
      <c r="BC23" s="10"/>
      <c r="BD23" s="10"/>
      <c r="BE23" s="10"/>
      <c r="BF23" s="10"/>
      <c r="BG23" s="10"/>
      <c r="BH23" s="10"/>
      <c r="BI23" s="10"/>
      <c r="BJ23" s="10"/>
    </row>
    <row r="24" spans="1:62" ht="15.75" customHeight="1">
      <c r="A24" s="47" t="s">
        <v>56</v>
      </c>
      <c r="B24" s="407">
        <v>30</v>
      </c>
      <c r="C24" s="407">
        <v>550</v>
      </c>
      <c r="D24" s="422">
        <f>C24/49/B24*100</f>
        <v>37.41496598639456</v>
      </c>
      <c r="E24" s="407">
        <v>167</v>
      </c>
      <c r="F24" s="422">
        <f>E24/9/B24*100</f>
        <v>61.851851851851855</v>
      </c>
      <c r="H24" s="13"/>
      <c r="I24" s="10"/>
      <c r="J24" s="10"/>
      <c r="K24" s="10"/>
      <c r="L24" s="13"/>
      <c r="M24" s="13"/>
      <c r="N24" s="13"/>
      <c r="O24" s="10"/>
      <c r="P24" s="10"/>
      <c r="Q24" s="10"/>
      <c r="R24" s="13"/>
      <c r="S24" s="13"/>
      <c r="Y24" s="13"/>
      <c r="Z24" s="11"/>
      <c r="AA24" s="11"/>
      <c r="AB24" s="11"/>
      <c r="AC24" s="11"/>
      <c r="AD24" s="11"/>
      <c r="AE24" s="10"/>
      <c r="AF24" s="10"/>
      <c r="AG24" s="10"/>
      <c r="AH24" s="10"/>
      <c r="AI24" s="10"/>
      <c r="AJ24" s="10"/>
      <c r="AK24" s="10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0"/>
      <c r="BC24" s="10"/>
      <c r="BD24" s="10"/>
      <c r="BE24" s="10"/>
      <c r="BF24" s="10"/>
      <c r="BG24" s="10"/>
      <c r="BH24" s="10"/>
      <c r="BI24" s="10"/>
      <c r="BJ24" s="10"/>
    </row>
    <row r="25" spans="1:62" ht="13.5" customHeight="1">
      <c r="A25" s="12" t="s">
        <v>654</v>
      </c>
      <c r="AE25" s="10"/>
      <c r="AF25" s="10"/>
      <c r="AG25" s="10"/>
      <c r="AH25" s="10"/>
      <c r="AI25" s="11"/>
      <c r="AJ25" s="11"/>
      <c r="AK25" s="11"/>
      <c r="AL25" s="10"/>
      <c r="AM25" s="10"/>
      <c r="AN25" s="10"/>
      <c r="AO25" s="10"/>
      <c r="AP25" s="10"/>
      <c r="AQ25" s="11"/>
      <c r="AR25" s="11"/>
      <c r="AS25" s="11"/>
      <c r="AT25" s="10"/>
      <c r="AU25" s="10"/>
      <c r="AV25" s="10"/>
      <c r="AW25" s="10"/>
      <c r="AX25" s="10"/>
      <c r="AY25" s="11"/>
      <c r="AZ25" s="11"/>
      <c r="BA25" s="11"/>
      <c r="BB25" s="10"/>
      <c r="BC25" s="10"/>
      <c r="BD25" s="10"/>
      <c r="BE25" s="10"/>
      <c r="BF25" s="10"/>
      <c r="BG25" s="10"/>
      <c r="BH25" s="11"/>
      <c r="BI25" s="11"/>
      <c r="BJ25" s="11"/>
    </row>
    <row r="26" spans="1:62" ht="13.5" customHeight="1">
      <c r="A26" s="12"/>
      <c r="AE26" s="10"/>
      <c r="AF26" s="10"/>
      <c r="AG26" s="10"/>
      <c r="AH26" s="10"/>
      <c r="AI26" s="11"/>
      <c r="AJ26" s="11"/>
      <c r="AK26" s="11"/>
      <c r="AL26" s="10"/>
      <c r="AM26" s="10"/>
      <c r="AN26" s="10"/>
      <c r="AO26" s="10"/>
      <c r="AP26" s="10"/>
      <c r="AQ26" s="11"/>
      <c r="AR26" s="11"/>
      <c r="AS26" s="11"/>
      <c r="AT26" s="10"/>
      <c r="AU26" s="10"/>
      <c r="AV26" s="10"/>
      <c r="AW26" s="10"/>
      <c r="AX26" s="10"/>
      <c r="AY26" s="11"/>
      <c r="AZ26" s="11"/>
      <c r="BA26" s="11"/>
      <c r="BB26" s="10"/>
      <c r="BC26" s="10"/>
      <c r="BD26" s="10"/>
      <c r="BE26" s="10"/>
      <c r="BF26" s="10"/>
      <c r="BG26" s="10"/>
      <c r="BH26" s="11"/>
      <c r="BI26" s="11"/>
      <c r="BJ26" s="11"/>
    </row>
    <row r="27" spans="1:39" ht="12" customHeight="1">
      <c r="A27" s="522" t="s">
        <v>850</v>
      </c>
      <c r="B27" s="522"/>
      <c r="C27" s="522"/>
      <c r="D27" s="522"/>
      <c r="E27" s="522"/>
      <c r="F27" s="522"/>
      <c r="AE27" s="79"/>
      <c r="AF27" s="13"/>
      <c r="AG27" s="13"/>
      <c r="AH27" s="13"/>
      <c r="AI27" s="13"/>
      <c r="AJ27" s="8"/>
      <c r="AK27" s="11"/>
      <c r="AL27" s="11"/>
      <c r="AM27" s="30"/>
    </row>
    <row r="28" spans="6:39" ht="12" customHeight="1">
      <c r="F28" s="51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79"/>
      <c r="AF28" s="13"/>
      <c r="AG28" s="13"/>
      <c r="AH28" s="13"/>
      <c r="AI28" s="13"/>
      <c r="AJ28" s="36"/>
      <c r="AK28" s="11"/>
      <c r="AL28" s="11"/>
      <c r="AM28" s="30"/>
    </row>
    <row r="29" spans="1:39" ht="15" customHeight="1" thickBot="1">
      <c r="A29" s="3"/>
      <c r="B29" s="3"/>
      <c r="G29" s="80"/>
      <c r="H29" s="80"/>
      <c r="I29" s="80"/>
      <c r="J29" s="80"/>
      <c r="K29" s="80"/>
      <c r="L29" s="8"/>
      <c r="M29" s="8"/>
      <c r="N29" s="8"/>
      <c r="O29" s="8"/>
      <c r="P29" s="8"/>
      <c r="Q29" s="8"/>
      <c r="R29" s="8"/>
      <c r="S29" s="8"/>
      <c r="T29" s="80"/>
      <c r="U29" s="80"/>
      <c r="V29" s="80"/>
      <c r="W29" s="80"/>
      <c r="X29" s="80"/>
      <c r="Y29" s="8"/>
      <c r="Z29" s="8"/>
      <c r="AA29" s="8"/>
      <c r="AB29" s="8"/>
      <c r="AC29" s="8"/>
      <c r="AD29" s="8"/>
      <c r="AE29" s="8"/>
      <c r="AF29" s="8"/>
      <c r="AG29" s="13"/>
      <c r="AH29" s="13"/>
      <c r="AI29" s="13"/>
      <c r="AJ29" s="8"/>
      <c r="AK29" s="11"/>
      <c r="AL29" s="11"/>
      <c r="AM29" s="30"/>
    </row>
    <row r="30" spans="1:39" ht="15" customHeight="1">
      <c r="A30" s="543" t="s">
        <v>26</v>
      </c>
      <c r="B30" s="542" t="s">
        <v>687</v>
      </c>
      <c r="C30" s="542" t="s">
        <v>253</v>
      </c>
      <c r="D30" s="542"/>
      <c r="E30" s="542" t="s">
        <v>105</v>
      </c>
      <c r="F30" s="544"/>
      <c r="G30" s="13"/>
      <c r="H30" s="13"/>
      <c r="I30" s="13"/>
      <c r="J30" s="13"/>
      <c r="K30" s="13"/>
      <c r="L30" s="10"/>
      <c r="M30" s="10"/>
      <c r="N30" s="10"/>
      <c r="O30" s="10"/>
      <c r="P30" s="10"/>
      <c r="Q30" s="10"/>
      <c r="R30" s="10"/>
      <c r="S30" s="10"/>
      <c r="T30" s="13"/>
      <c r="U30" s="13"/>
      <c r="V30" s="13"/>
      <c r="W30" s="13"/>
      <c r="X30" s="13"/>
      <c r="Y30" s="11"/>
      <c r="Z30" s="11"/>
      <c r="AA30" s="11"/>
      <c r="AB30" s="11"/>
      <c r="AC30" s="10"/>
      <c r="AD30" s="10"/>
      <c r="AE30" s="10"/>
      <c r="AF30" s="10"/>
      <c r="AG30" s="13"/>
      <c r="AH30" s="13"/>
      <c r="AI30" s="13"/>
      <c r="AJ30" s="8"/>
      <c r="AK30" s="15"/>
      <c r="AL30" s="15"/>
      <c r="AM30" s="30"/>
    </row>
    <row r="31" spans="1:39" ht="15" customHeight="1">
      <c r="A31" s="583"/>
      <c r="B31" s="584"/>
      <c r="C31" s="48" t="s">
        <v>106</v>
      </c>
      <c r="D31" s="48" t="s">
        <v>107</v>
      </c>
      <c r="E31" s="48" t="s">
        <v>108</v>
      </c>
      <c r="F31" s="49" t="s">
        <v>107</v>
      </c>
      <c r="G31" s="14"/>
      <c r="H31" s="14"/>
      <c r="I31" s="14"/>
      <c r="J31" s="14"/>
      <c r="K31" s="14"/>
      <c r="L31" s="9"/>
      <c r="M31" s="9"/>
      <c r="N31" s="9"/>
      <c r="O31" s="9"/>
      <c r="P31" s="9"/>
      <c r="Q31" s="9"/>
      <c r="R31" s="9"/>
      <c r="S31" s="9"/>
      <c r="T31" s="14"/>
      <c r="U31" s="14"/>
      <c r="V31" s="14"/>
      <c r="W31" s="14"/>
      <c r="X31" s="14"/>
      <c r="Y31" s="77"/>
      <c r="Z31" s="77"/>
      <c r="AA31" s="77"/>
      <c r="AB31" s="77"/>
      <c r="AC31" s="9"/>
      <c r="AD31" s="9"/>
      <c r="AE31" s="9"/>
      <c r="AF31" s="9"/>
      <c r="AL31" s="11"/>
      <c r="AM31" s="30"/>
    </row>
    <row r="32" spans="1:62" ht="16.5" customHeight="1">
      <c r="A32" s="43"/>
      <c r="B32" s="15" t="s">
        <v>109</v>
      </c>
      <c r="C32" s="15" t="s">
        <v>110</v>
      </c>
      <c r="D32" s="15" t="s">
        <v>111</v>
      </c>
      <c r="E32" s="15" t="s">
        <v>112</v>
      </c>
      <c r="F32" s="15" t="s">
        <v>111</v>
      </c>
      <c r="G32" s="14"/>
      <c r="H32" s="14"/>
      <c r="I32" s="14"/>
      <c r="J32" s="14"/>
      <c r="K32" s="14"/>
      <c r="L32" s="9"/>
      <c r="M32" s="9"/>
      <c r="N32" s="9"/>
      <c r="O32" s="9"/>
      <c r="P32" s="9"/>
      <c r="Q32" s="9"/>
      <c r="R32" s="9"/>
      <c r="S32" s="9"/>
      <c r="T32" s="14"/>
      <c r="U32" s="14"/>
      <c r="V32" s="14"/>
      <c r="W32" s="14"/>
      <c r="X32" s="14"/>
      <c r="Y32" s="77"/>
      <c r="Z32" s="77"/>
      <c r="AA32" s="77"/>
      <c r="AB32" s="77"/>
      <c r="AC32" s="77"/>
      <c r="AD32" s="77"/>
      <c r="AE32" s="77"/>
      <c r="AF32" s="77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</row>
    <row r="33" spans="1:62" ht="15.75" customHeight="1">
      <c r="A33" s="40" t="s">
        <v>686</v>
      </c>
      <c r="B33" s="50">
        <v>344</v>
      </c>
      <c r="C33" s="50" t="s">
        <v>685</v>
      </c>
      <c r="D33" s="129" t="s">
        <v>684</v>
      </c>
      <c r="E33" s="50">
        <v>5410</v>
      </c>
      <c r="F33" s="129">
        <v>87.4</v>
      </c>
      <c r="G33" s="10"/>
      <c r="H33" s="10"/>
      <c r="I33" s="10"/>
      <c r="J33" s="10"/>
      <c r="K33" s="10"/>
      <c r="L33" s="10"/>
      <c r="M33" s="10"/>
      <c r="N33" s="10"/>
      <c r="O33" s="10"/>
      <c r="P33" s="11"/>
      <c r="Q33" s="11"/>
      <c r="R33" s="11"/>
      <c r="S33" s="11"/>
      <c r="T33" s="10"/>
      <c r="U33" s="10"/>
      <c r="V33" s="10"/>
      <c r="W33" s="10"/>
      <c r="X33" s="10"/>
      <c r="Y33" s="11"/>
      <c r="Z33" s="11"/>
      <c r="AA33" s="11"/>
      <c r="AB33" s="11"/>
      <c r="AC33" s="10"/>
      <c r="AD33" s="10"/>
      <c r="AE33" s="10"/>
      <c r="AF33" s="10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</row>
    <row r="34" spans="1:62" ht="15.75" customHeight="1">
      <c r="A34" s="40">
        <v>19</v>
      </c>
      <c r="B34" s="291">
        <v>362</v>
      </c>
      <c r="C34" s="13" t="s">
        <v>683</v>
      </c>
      <c r="D34" s="285" t="s">
        <v>682</v>
      </c>
      <c r="E34" s="13">
        <v>5675</v>
      </c>
      <c r="F34" s="292">
        <v>87.1</v>
      </c>
      <c r="G34" s="82"/>
      <c r="H34" s="82"/>
      <c r="I34" s="82"/>
      <c r="J34" s="82"/>
      <c r="K34" s="82"/>
      <c r="L34" s="82"/>
      <c r="M34" s="82"/>
      <c r="N34" s="82"/>
      <c r="O34" s="82"/>
      <c r="P34" s="83"/>
      <c r="Q34" s="83"/>
      <c r="R34" s="83"/>
      <c r="S34" s="83"/>
      <c r="T34" s="82"/>
      <c r="U34" s="82"/>
      <c r="V34" s="82"/>
      <c r="W34" s="82"/>
      <c r="X34" s="82"/>
      <c r="Y34" s="83"/>
      <c r="Z34" s="83"/>
      <c r="AA34" s="83"/>
      <c r="AB34" s="83"/>
      <c r="AC34" s="82"/>
      <c r="AD34" s="82"/>
      <c r="AE34" s="82"/>
      <c r="AF34" s="82"/>
      <c r="AG34" s="13"/>
      <c r="AH34" s="13"/>
      <c r="AI34" s="13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1"/>
      <c r="BC34" s="11"/>
      <c r="BD34" s="11"/>
      <c r="BE34" s="11"/>
      <c r="BF34" s="11"/>
      <c r="BG34" s="11"/>
      <c r="BH34" s="11"/>
      <c r="BI34" s="11"/>
      <c r="BJ34" s="11"/>
    </row>
    <row r="35" spans="1:62" s="293" customFormat="1" ht="15.75" customHeight="1">
      <c r="A35" s="95">
        <v>20</v>
      </c>
      <c r="B35" s="96">
        <f>SUM(B37:B50)</f>
        <v>356</v>
      </c>
      <c r="C35" s="14" t="s">
        <v>681</v>
      </c>
      <c r="D35" s="423" t="s">
        <v>680</v>
      </c>
      <c r="E35" s="14">
        <f>SUM(E37:E50)</f>
        <v>5610</v>
      </c>
      <c r="F35" s="424">
        <f>E35/18/B35*100</f>
        <v>87.54681647940076</v>
      </c>
      <c r="G35" s="102"/>
      <c r="H35" s="102"/>
      <c r="I35" s="102"/>
      <c r="J35" s="102"/>
      <c r="K35" s="102"/>
      <c r="L35" s="102"/>
      <c r="M35" s="102"/>
      <c r="N35" s="102"/>
      <c r="O35" s="102"/>
      <c r="P35" s="36"/>
      <c r="Q35" s="36"/>
      <c r="R35" s="36"/>
      <c r="S35" s="36"/>
      <c r="T35" s="102"/>
      <c r="U35" s="102"/>
      <c r="V35" s="102"/>
      <c r="W35" s="102"/>
      <c r="X35" s="102"/>
      <c r="Y35" s="36"/>
      <c r="Z35" s="36"/>
      <c r="AA35" s="36"/>
      <c r="AB35" s="36"/>
      <c r="AC35" s="102"/>
      <c r="AD35" s="102"/>
      <c r="AE35" s="102"/>
      <c r="AF35" s="102"/>
      <c r="AG35" s="14"/>
      <c r="AH35" s="14"/>
      <c r="AI35" s="14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73"/>
      <c r="BC35" s="73"/>
      <c r="BD35" s="73"/>
      <c r="BE35" s="73"/>
      <c r="BF35" s="73"/>
      <c r="BG35" s="73"/>
      <c r="BH35" s="73"/>
      <c r="BI35" s="73"/>
      <c r="BJ35" s="73"/>
    </row>
    <row r="36" spans="1:62" ht="15.75" customHeight="1">
      <c r="A36" s="40"/>
      <c r="B36" s="50"/>
      <c r="C36" s="50"/>
      <c r="D36" s="129"/>
      <c r="E36" s="50"/>
      <c r="F36" s="129"/>
      <c r="G36" s="82"/>
      <c r="H36" s="82"/>
      <c r="I36" s="82"/>
      <c r="J36" s="82"/>
      <c r="K36" s="82"/>
      <c r="L36" s="82"/>
      <c r="M36" s="82"/>
      <c r="N36" s="82"/>
      <c r="O36" s="82"/>
      <c r="P36" s="83"/>
      <c r="Q36" s="83"/>
      <c r="R36" s="83"/>
      <c r="S36" s="83"/>
      <c r="T36" s="82"/>
      <c r="U36" s="82"/>
      <c r="V36" s="82"/>
      <c r="W36" s="82"/>
      <c r="X36" s="82"/>
      <c r="Y36" s="83"/>
      <c r="Z36" s="83"/>
      <c r="AA36" s="83"/>
      <c r="AB36" s="83"/>
      <c r="AC36" s="82"/>
      <c r="AD36" s="82"/>
      <c r="AE36" s="82"/>
      <c r="AF36" s="82"/>
      <c r="AG36" s="13"/>
      <c r="AH36" s="13"/>
      <c r="AI36" s="13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1"/>
      <c r="BC36" s="11"/>
      <c r="BD36" s="11"/>
      <c r="BE36" s="11"/>
      <c r="BF36" s="11"/>
      <c r="BG36" s="11"/>
      <c r="BH36" s="11"/>
      <c r="BI36" s="11"/>
      <c r="BJ36" s="11"/>
    </row>
    <row r="37" spans="1:62" ht="15.75" customHeight="1">
      <c r="A37" s="40" t="s">
        <v>113</v>
      </c>
      <c r="B37" s="50">
        <v>30</v>
      </c>
      <c r="C37" s="50" t="s">
        <v>679</v>
      </c>
      <c r="D37" s="285" t="s">
        <v>678</v>
      </c>
      <c r="E37" s="50">
        <v>459</v>
      </c>
      <c r="F37" s="425">
        <f>E37/18/B37*100</f>
        <v>85</v>
      </c>
      <c r="G37" s="82"/>
      <c r="H37" s="82"/>
      <c r="I37" s="82"/>
      <c r="J37" s="82"/>
      <c r="K37" s="82"/>
      <c r="L37" s="82"/>
      <c r="M37" s="82"/>
      <c r="N37" s="82"/>
      <c r="O37" s="82"/>
      <c r="P37" s="83"/>
      <c r="Q37" s="83"/>
      <c r="R37" s="83"/>
      <c r="S37" s="83"/>
      <c r="T37" s="82"/>
      <c r="U37" s="82"/>
      <c r="V37" s="82"/>
      <c r="W37" s="82"/>
      <c r="X37" s="82"/>
      <c r="Y37" s="83"/>
      <c r="Z37" s="83"/>
      <c r="AA37" s="83"/>
      <c r="AB37" s="83"/>
      <c r="AC37" s="82"/>
      <c r="AD37" s="82"/>
      <c r="AE37" s="82"/>
      <c r="AF37" s="82"/>
      <c r="AG37" s="13"/>
      <c r="AH37" s="13"/>
      <c r="AI37" s="13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1"/>
      <c r="BC37" s="11"/>
      <c r="BD37" s="11"/>
      <c r="BE37" s="11"/>
      <c r="BF37" s="11"/>
      <c r="BG37" s="11"/>
      <c r="BH37" s="11"/>
      <c r="BI37" s="11"/>
      <c r="BJ37" s="11"/>
    </row>
    <row r="38" spans="1:62" ht="15.75" customHeight="1">
      <c r="A38" s="40" t="s">
        <v>344</v>
      </c>
      <c r="B38" s="50">
        <v>31</v>
      </c>
      <c r="C38" s="50" t="s">
        <v>677</v>
      </c>
      <c r="D38" s="426" t="s">
        <v>676</v>
      </c>
      <c r="E38" s="50">
        <v>464</v>
      </c>
      <c r="F38" s="425">
        <f>E38/18/B38*100</f>
        <v>83.15412186379929</v>
      </c>
      <c r="G38" s="82"/>
      <c r="H38" s="82"/>
      <c r="I38" s="82"/>
      <c r="J38" s="82"/>
      <c r="K38" s="82"/>
      <c r="L38" s="82"/>
      <c r="M38" s="82"/>
      <c r="N38" s="82"/>
      <c r="O38" s="82"/>
      <c r="P38" s="83"/>
      <c r="Q38" s="83"/>
      <c r="R38" s="83"/>
      <c r="S38" s="83"/>
      <c r="T38" s="82"/>
      <c r="U38" s="82"/>
      <c r="V38" s="82"/>
      <c r="W38" s="82"/>
      <c r="X38" s="82"/>
      <c r="Y38" s="83"/>
      <c r="Z38" s="83"/>
      <c r="AA38" s="83"/>
      <c r="AB38" s="83"/>
      <c r="AC38" s="82"/>
      <c r="AD38" s="82"/>
      <c r="AE38" s="82"/>
      <c r="AF38" s="82"/>
      <c r="AG38" s="14"/>
      <c r="AH38" s="14"/>
      <c r="AI38" s="14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84"/>
      <c r="BC38" s="84"/>
      <c r="BD38" s="84"/>
      <c r="BE38" s="84"/>
      <c r="BF38" s="84"/>
      <c r="BG38" s="84"/>
      <c r="BH38" s="84"/>
      <c r="BI38" s="84"/>
      <c r="BJ38" s="84"/>
    </row>
    <row r="39" spans="1:62" ht="15.75" customHeight="1">
      <c r="A39" s="40" t="s">
        <v>48</v>
      </c>
      <c r="B39" s="50">
        <v>30</v>
      </c>
      <c r="C39" s="50" t="s">
        <v>675</v>
      </c>
      <c r="D39" s="426" t="s">
        <v>674</v>
      </c>
      <c r="E39" s="50">
        <v>417</v>
      </c>
      <c r="F39" s="425">
        <f>E39/18/B39*100</f>
        <v>77.22222222222223</v>
      </c>
      <c r="G39" s="82"/>
      <c r="H39" s="82"/>
      <c r="I39" s="82"/>
      <c r="J39" s="82"/>
      <c r="K39" s="82"/>
      <c r="L39" s="82"/>
      <c r="M39" s="82"/>
      <c r="N39" s="82"/>
      <c r="O39" s="82"/>
      <c r="P39" s="83"/>
      <c r="Q39" s="83"/>
      <c r="R39" s="83"/>
      <c r="S39" s="83"/>
      <c r="T39" s="82"/>
      <c r="U39" s="82"/>
      <c r="V39" s="82"/>
      <c r="W39" s="82"/>
      <c r="X39" s="82"/>
      <c r="Y39" s="83"/>
      <c r="Z39" s="83"/>
      <c r="AA39" s="83"/>
      <c r="AB39" s="83"/>
      <c r="AC39" s="82"/>
      <c r="AD39" s="82"/>
      <c r="AE39" s="82"/>
      <c r="AF39" s="82"/>
      <c r="AG39" s="85"/>
      <c r="AH39" s="85"/>
      <c r="AI39" s="85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</row>
    <row r="40" spans="1:39" ht="15.75" customHeight="1">
      <c r="A40" s="40" t="s">
        <v>49</v>
      </c>
      <c r="B40" s="50">
        <v>29</v>
      </c>
      <c r="C40" s="50" t="s">
        <v>673</v>
      </c>
      <c r="D40" s="426" t="s">
        <v>672</v>
      </c>
      <c r="E40" s="50">
        <v>430</v>
      </c>
      <c r="F40" s="425">
        <f>E40/18/B40*100</f>
        <v>82.37547892720308</v>
      </c>
      <c r="G40" s="82"/>
      <c r="H40" s="82"/>
      <c r="I40" s="82"/>
      <c r="J40" s="82"/>
      <c r="K40" s="82"/>
      <c r="L40" s="82"/>
      <c r="M40" s="82"/>
      <c r="N40" s="82"/>
      <c r="O40" s="82"/>
      <c r="P40" s="83"/>
      <c r="Q40" s="83"/>
      <c r="R40" s="83"/>
      <c r="S40" s="83"/>
      <c r="T40" s="82"/>
      <c r="U40" s="82"/>
      <c r="V40" s="82"/>
      <c r="W40" s="82"/>
      <c r="X40" s="82"/>
      <c r="Y40" s="83"/>
      <c r="Z40" s="83"/>
      <c r="AA40" s="83"/>
      <c r="AB40" s="83"/>
      <c r="AC40" s="82"/>
      <c r="AD40" s="82"/>
      <c r="AE40" s="82"/>
      <c r="AF40" s="82"/>
      <c r="AG40" s="13"/>
      <c r="AH40" s="13"/>
      <c r="AI40" s="13"/>
      <c r="AJ40" s="8"/>
      <c r="AK40" s="11"/>
      <c r="AL40" s="11"/>
      <c r="AM40" s="30"/>
    </row>
    <row r="41" spans="1:39" ht="15.75" customHeight="1">
      <c r="A41" s="40" t="s">
        <v>50</v>
      </c>
      <c r="B41" s="50">
        <v>31</v>
      </c>
      <c r="C41" s="50" t="s">
        <v>671</v>
      </c>
      <c r="D41" s="426" t="s">
        <v>670</v>
      </c>
      <c r="E41" s="50">
        <v>554</v>
      </c>
      <c r="F41" s="425">
        <f>E41/18/B41*100</f>
        <v>99.2831541218638</v>
      </c>
      <c r="G41" s="82"/>
      <c r="H41" s="82"/>
      <c r="I41" s="82"/>
      <c r="J41" s="82"/>
      <c r="K41" s="82"/>
      <c r="L41" s="82"/>
      <c r="M41" s="82"/>
      <c r="N41" s="82"/>
      <c r="O41" s="82"/>
      <c r="P41" s="83"/>
      <c r="Q41" s="83"/>
      <c r="R41" s="83"/>
      <c r="S41" s="83"/>
      <c r="T41" s="82"/>
      <c r="U41" s="82"/>
      <c r="V41" s="82"/>
      <c r="W41" s="82"/>
      <c r="X41" s="82"/>
      <c r="Y41" s="83"/>
      <c r="Z41" s="83"/>
      <c r="AA41" s="83"/>
      <c r="AB41" s="83"/>
      <c r="AC41" s="82"/>
      <c r="AD41" s="82"/>
      <c r="AE41" s="82"/>
      <c r="AF41" s="82"/>
      <c r="AG41" s="13"/>
      <c r="AH41" s="13"/>
      <c r="AI41" s="13"/>
      <c r="AJ41" s="8"/>
      <c r="AK41" s="11"/>
      <c r="AL41" s="11"/>
      <c r="AM41" s="30"/>
    </row>
    <row r="42" spans="1:39" ht="15.75" customHeight="1">
      <c r="A42" s="40"/>
      <c r="B42" s="50"/>
      <c r="C42" s="50"/>
      <c r="D42" s="129"/>
      <c r="E42" s="50"/>
      <c r="F42" s="129"/>
      <c r="H42" s="82"/>
      <c r="I42" s="82"/>
      <c r="J42" s="82"/>
      <c r="K42" s="82"/>
      <c r="L42" s="82"/>
      <c r="M42" s="82"/>
      <c r="N42" s="82"/>
      <c r="O42" s="82"/>
      <c r="P42" s="83"/>
      <c r="Q42" s="83"/>
      <c r="R42" s="83"/>
      <c r="S42" s="83"/>
      <c r="T42" s="82"/>
      <c r="U42" s="82"/>
      <c r="V42" s="82"/>
      <c r="W42" s="82"/>
      <c r="X42" s="82"/>
      <c r="Y42" s="83"/>
      <c r="Z42" s="83"/>
      <c r="AA42" s="83"/>
      <c r="AB42" s="83"/>
      <c r="AC42" s="82"/>
      <c r="AD42" s="82"/>
      <c r="AE42" s="82"/>
      <c r="AF42" s="82"/>
      <c r="AG42" s="13"/>
      <c r="AH42" s="13"/>
      <c r="AI42" s="13"/>
      <c r="AJ42" s="8"/>
      <c r="AK42" s="15"/>
      <c r="AL42" s="15"/>
      <c r="AM42" s="30"/>
    </row>
    <row r="43" spans="1:39" ht="15.75" customHeight="1">
      <c r="A43" s="40" t="s">
        <v>51</v>
      </c>
      <c r="B43" s="50">
        <v>28</v>
      </c>
      <c r="C43" s="50" t="s">
        <v>669</v>
      </c>
      <c r="D43" s="285" t="s">
        <v>668</v>
      </c>
      <c r="E43" s="50">
        <v>454</v>
      </c>
      <c r="F43" s="425">
        <f>E43/18/B43*100</f>
        <v>90.07936507936508</v>
      </c>
      <c r="H43" s="82"/>
      <c r="I43" s="82"/>
      <c r="J43" s="82"/>
      <c r="K43" s="82"/>
      <c r="L43" s="82"/>
      <c r="M43" s="82"/>
      <c r="N43" s="82"/>
      <c r="O43" s="82"/>
      <c r="P43" s="83"/>
      <c r="Q43" s="83"/>
      <c r="R43" s="83"/>
      <c r="S43" s="83"/>
      <c r="T43" s="82"/>
      <c r="U43" s="82"/>
      <c r="V43" s="82"/>
      <c r="W43" s="82"/>
      <c r="X43" s="82"/>
      <c r="Y43" s="83"/>
      <c r="Z43" s="83"/>
      <c r="AA43" s="83"/>
      <c r="AB43" s="83"/>
      <c r="AC43" s="82"/>
      <c r="AD43" s="82"/>
      <c r="AE43" s="82"/>
      <c r="AF43" s="82"/>
      <c r="AG43" s="15"/>
      <c r="AH43" s="15"/>
      <c r="AI43" s="15"/>
      <c r="AJ43" s="8"/>
      <c r="AK43" s="11"/>
      <c r="AL43" s="11"/>
      <c r="AM43" s="30"/>
    </row>
    <row r="44" spans="1:39" ht="15.75" customHeight="1">
      <c r="A44" s="40" t="s">
        <v>52</v>
      </c>
      <c r="B44" s="50">
        <v>28</v>
      </c>
      <c r="C44" s="50" t="s">
        <v>667</v>
      </c>
      <c r="D44" s="285" t="s">
        <v>666</v>
      </c>
      <c r="E44" s="50">
        <v>443</v>
      </c>
      <c r="F44" s="425">
        <f>E44/18/B44*100</f>
        <v>87.89682539682539</v>
      </c>
      <c r="H44" s="82"/>
      <c r="I44" s="82"/>
      <c r="J44" s="82"/>
      <c r="K44" s="82"/>
      <c r="L44" s="82"/>
      <c r="M44" s="82"/>
      <c r="N44" s="82"/>
      <c r="O44" s="82"/>
      <c r="P44" s="83"/>
      <c r="Q44" s="83"/>
      <c r="R44" s="83"/>
      <c r="S44" s="83"/>
      <c r="T44" s="82"/>
      <c r="U44" s="82"/>
      <c r="V44" s="82"/>
      <c r="W44" s="82"/>
      <c r="X44" s="82"/>
      <c r="Y44" s="83"/>
      <c r="Z44" s="83"/>
      <c r="AA44" s="83"/>
      <c r="AB44" s="83"/>
      <c r="AC44" s="82"/>
      <c r="AD44" s="82"/>
      <c r="AE44" s="82"/>
      <c r="AF44" s="82"/>
      <c r="AG44" s="13"/>
      <c r="AH44" s="13"/>
      <c r="AI44" s="13"/>
      <c r="AJ44" s="8"/>
      <c r="AK44" s="11"/>
      <c r="AL44" s="11"/>
      <c r="AM44" s="30"/>
    </row>
    <row r="45" spans="1:39" ht="15.75" customHeight="1">
      <c r="A45" s="40" t="s">
        <v>53</v>
      </c>
      <c r="B45" s="50">
        <v>30</v>
      </c>
      <c r="C45" s="50" t="s">
        <v>665</v>
      </c>
      <c r="D45" s="285" t="s">
        <v>664</v>
      </c>
      <c r="E45" s="50">
        <v>534</v>
      </c>
      <c r="F45" s="425">
        <f>E45/18/B45*100</f>
        <v>98.88888888888889</v>
      </c>
      <c r="H45" s="82"/>
      <c r="I45" s="82"/>
      <c r="J45" s="82"/>
      <c r="K45" s="82"/>
      <c r="L45" s="82"/>
      <c r="M45" s="82"/>
      <c r="N45" s="82"/>
      <c r="O45" s="82"/>
      <c r="P45" s="83"/>
      <c r="Q45" s="83"/>
      <c r="R45" s="83"/>
      <c r="S45" s="83"/>
      <c r="T45" s="82"/>
      <c r="U45" s="82"/>
      <c r="V45" s="82"/>
      <c r="W45" s="82"/>
      <c r="X45" s="82"/>
      <c r="Y45" s="83"/>
      <c r="Z45" s="83"/>
      <c r="AA45" s="83"/>
      <c r="AB45" s="83"/>
      <c r="AC45" s="82"/>
      <c r="AD45" s="82"/>
      <c r="AE45" s="82"/>
      <c r="AF45" s="82"/>
      <c r="AG45" s="13"/>
      <c r="AH45" s="13"/>
      <c r="AI45" s="13"/>
      <c r="AJ45" s="8"/>
      <c r="AK45" s="11"/>
      <c r="AL45" s="11"/>
      <c r="AM45" s="30"/>
    </row>
    <row r="46" spans="1:39" ht="15.75" customHeight="1">
      <c r="A46" s="40" t="s">
        <v>54</v>
      </c>
      <c r="B46" s="50">
        <v>31</v>
      </c>
      <c r="C46" s="50" t="s">
        <v>663</v>
      </c>
      <c r="D46" s="285" t="s">
        <v>662</v>
      </c>
      <c r="E46" s="50">
        <v>492</v>
      </c>
      <c r="F46" s="425">
        <f>E46/18/B46*100</f>
        <v>88.17204301075269</v>
      </c>
      <c r="H46" s="82"/>
      <c r="I46" s="82"/>
      <c r="J46" s="82"/>
      <c r="K46" s="82"/>
      <c r="L46" s="82"/>
      <c r="M46" s="82"/>
      <c r="N46" s="82"/>
      <c r="O46" s="82"/>
      <c r="P46" s="83"/>
      <c r="Q46" s="83"/>
      <c r="R46" s="83"/>
      <c r="S46" s="83"/>
      <c r="T46" s="82"/>
      <c r="U46" s="82"/>
      <c r="V46" s="82"/>
      <c r="W46" s="82"/>
      <c r="X46" s="82"/>
      <c r="Y46" s="83"/>
      <c r="Z46" s="83"/>
      <c r="AA46" s="83"/>
      <c r="AB46" s="83"/>
      <c r="AC46" s="82"/>
      <c r="AD46" s="82"/>
      <c r="AE46" s="82"/>
      <c r="AF46" s="82"/>
      <c r="AG46" s="13"/>
      <c r="AH46" s="13"/>
      <c r="AI46" s="13"/>
      <c r="AJ46" s="8"/>
      <c r="AK46" s="11"/>
      <c r="AL46" s="11"/>
      <c r="AM46" s="30"/>
    </row>
    <row r="47" spans="1:39" ht="15.75" customHeight="1">
      <c r="A47" s="40" t="s">
        <v>661</v>
      </c>
      <c r="B47" s="50">
        <v>31</v>
      </c>
      <c r="C47" s="50" t="s">
        <v>660</v>
      </c>
      <c r="D47" s="285" t="s">
        <v>659</v>
      </c>
      <c r="E47" s="50">
        <v>410</v>
      </c>
      <c r="F47" s="425">
        <f>E47/18/B47*100</f>
        <v>73.47670250896059</v>
      </c>
      <c r="H47" s="82"/>
      <c r="I47" s="82"/>
      <c r="J47" s="82"/>
      <c r="K47" s="82"/>
      <c r="L47" s="82"/>
      <c r="M47" s="82"/>
      <c r="N47" s="82"/>
      <c r="O47" s="82"/>
      <c r="P47" s="83"/>
      <c r="Q47" s="83"/>
      <c r="R47" s="83"/>
      <c r="S47" s="83"/>
      <c r="T47" s="82"/>
      <c r="U47" s="82"/>
      <c r="V47" s="82"/>
      <c r="W47" s="82"/>
      <c r="X47" s="82"/>
      <c r="Y47" s="83"/>
      <c r="Z47" s="83"/>
      <c r="AA47" s="83"/>
      <c r="AB47" s="83"/>
      <c r="AC47" s="82"/>
      <c r="AD47" s="82"/>
      <c r="AE47" s="82"/>
      <c r="AF47" s="82"/>
      <c r="AG47" s="13"/>
      <c r="AH47" s="13"/>
      <c r="AI47" s="13"/>
      <c r="AJ47" s="8"/>
      <c r="AK47" s="29"/>
      <c r="AL47" s="29"/>
      <c r="AM47" s="30"/>
    </row>
    <row r="48" spans="1:39" ht="15.75" customHeight="1">
      <c r="A48" s="40"/>
      <c r="B48" s="50"/>
      <c r="C48" s="50"/>
      <c r="D48" s="129"/>
      <c r="E48" s="50"/>
      <c r="F48" s="129"/>
      <c r="U48" s="2"/>
      <c r="V48" s="2"/>
      <c r="W48" s="2"/>
      <c r="AD48" s="15"/>
      <c r="AG48" s="10"/>
      <c r="AH48" s="37"/>
      <c r="AI48" s="37"/>
      <c r="AJ48" s="8"/>
      <c r="AK48" s="29"/>
      <c r="AL48" s="29"/>
      <c r="AM48" s="30"/>
    </row>
    <row r="49" spans="1:39" ht="15.75" customHeight="1">
      <c r="A49" s="40" t="s">
        <v>55</v>
      </c>
      <c r="B49" s="50">
        <v>26</v>
      </c>
      <c r="C49" s="50" t="s">
        <v>658</v>
      </c>
      <c r="D49" s="285" t="s">
        <v>657</v>
      </c>
      <c r="E49" s="50">
        <v>432</v>
      </c>
      <c r="F49" s="425">
        <f>E49/18/B49*100</f>
        <v>92.3076923076923</v>
      </c>
      <c r="U49" s="2"/>
      <c r="V49" s="2"/>
      <c r="W49" s="2"/>
      <c r="AD49" s="13"/>
      <c r="AG49" s="10"/>
      <c r="AH49" s="10"/>
      <c r="AI49" s="10"/>
      <c r="AJ49" s="8"/>
      <c r="AK49" s="29"/>
      <c r="AL49" s="29"/>
      <c r="AM49" s="30"/>
    </row>
    <row r="50" spans="1:39" ht="15.75" customHeight="1">
      <c r="A50" s="47" t="s">
        <v>56</v>
      </c>
      <c r="B50" s="407">
        <v>31</v>
      </c>
      <c r="C50" s="407" t="s">
        <v>656</v>
      </c>
      <c r="D50" s="427" t="s">
        <v>655</v>
      </c>
      <c r="E50" s="407">
        <v>521</v>
      </c>
      <c r="F50" s="428">
        <f>E50/18/B50*100</f>
        <v>93.36917562724014</v>
      </c>
      <c r="U50" s="2"/>
      <c r="V50" s="2"/>
      <c r="W50" s="2"/>
      <c r="AD50" s="11"/>
      <c r="AG50" s="10"/>
      <c r="AH50" s="10"/>
      <c r="AI50" s="10"/>
      <c r="AJ50" s="8"/>
      <c r="AK50" s="29"/>
      <c r="AL50" s="29"/>
      <c r="AM50" s="30"/>
    </row>
    <row r="51" spans="1:39" ht="15.75" customHeight="1">
      <c r="A51" s="12" t="s">
        <v>551</v>
      </c>
      <c r="AG51" s="10"/>
      <c r="AH51" s="10"/>
      <c r="AI51" s="10"/>
      <c r="AJ51" s="8"/>
      <c r="AK51" s="29"/>
      <c r="AL51" s="29"/>
      <c r="AM51" s="30"/>
    </row>
    <row r="52" spans="1:39" ht="15.75" customHeight="1">
      <c r="A52" s="7" t="s">
        <v>654</v>
      </c>
      <c r="AG52" s="10"/>
      <c r="AH52" s="10"/>
      <c r="AI52" s="10"/>
      <c r="AJ52" s="8"/>
      <c r="AK52" s="32"/>
      <c r="AL52" s="32"/>
      <c r="AM52" s="33"/>
    </row>
    <row r="53" spans="1:39" ht="13.5" customHeight="1">
      <c r="A53" s="3"/>
      <c r="B53" s="8"/>
      <c r="C53" s="8"/>
      <c r="D53" s="8"/>
      <c r="E53" s="8"/>
      <c r="F53" s="8"/>
      <c r="AG53" s="10"/>
      <c r="AH53" s="13"/>
      <c r="AI53" s="13"/>
      <c r="AJ53" s="8"/>
      <c r="AK53" s="32"/>
      <c r="AL53" s="32"/>
      <c r="AM53" s="33"/>
    </row>
    <row r="54" spans="33:39" ht="13.5" customHeight="1">
      <c r="AG54" s="11"/>
      <c r="AH54" s="11"/>
      <c r="AI54" s="11"/>
      <c r="AJ54" s="8"/>
      <c r="AK54" s="29"/>
      <c r="AL54" s="29"/>
      <c r="AM54" s="30"/>
    </row>
    <row r="55" spans="33:39" ht="13.5" customHeight="1">
      <c r="AG55" s="10"/>
      <c r="AH55" s="10"/>
      <c r="AI55" s="10"/>
      <c r="AJ55" s="8"/>
      <c r="AK55" s="34"/>
      <c r="AL55" s="34"/>
      <c r="AM55" s="30"/>
    </row>
    <row r="56" spans="33:39" ht="13.5" customHeight="1">
      <c r="AG56" s="15"/>
      <c r="AH56" s="8"/>
      <c r="AI56" s="8"/>
      <c r="AJ56" s="35"/>
      <c r="AK56" s="29"/>
      <c r="AL56" s="29"/>
      <c r="AM56" s="30"/>
    </row>
    <row r="57" spans="33:39" ht="13.5" customHeight="1">
      <c r="AG57" s="9"/>
      <c r="AH57" s="9"/>
      <c r="AI57" s="9"/>
      <c r="AJ57" s="36"/>
      <c r="AK57" s="29"/>
      <c r="AL57" s="29"/>
      <c r="AM57" s="30"/>
    </row>
    <row r="58" spans="33:36" ht="13.5" customHeight="1">
      <c r="AG58" s="11"/>
      <c r="AH58" s="11"/>
      <c r="AI58" s="11"/>
      <c r="AJ58" s="8"/>
    </row>
    <row r="59" spans="33:36" ht="13.5" customHeight="1">
      <c r="AG59" s="11"/>
      <c r="AH59" s="11"/>
      <c r="AI59" s="11"/>
      <c r="AJ59" s="8"/>
    </row>
    <row r="60" spans="33:36" ht="13.5" customHeight="1">
      <c r="AG60" s="11"/>
      <c r="AH60" s="11"/>
      <c r="AI60" s="11"/>
      <c r="AJ60" s="8"/>
    </row>
    <row r="61" spans="8:36" ht="13.5" customHeight="1"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88"/>
      <c r="V61" s="88"/>
      <c r="W61" s="88"/>
      <c r="X61" s="10"/>
      <c r="Y61" s="10"/>
      <c r="Z61" s="10"/>
      <c r="AA61" s="10"/>
      <c r="AB61" s="10"/>
      <c r="AC61" s="10"/>
      <c r="AD61" s="79"/>
      <c r="AE61" s="79"/>
      <c r="AF61" s="10"/>
      <c r="AG61" s="10"/>
      <c r="AH61" s="10"/>
      <c r="AI61" s="10"/>
      <c r="AJ61" s="8"/>
    </row>
    <row r="62" spans="8:36" ht="13.5" customHeight="1"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89"/>
      <c r="V62" s="89"/>
      <c r="W62" s="89"/>
      <c r="X62" s="15"/>
      <c r="Y62" s="15"/>
      <c r="Z62" s="15"/>
      <c r="AA62" s="15"/>
      <c r="AB62" s="15"/>
      <c r="AC62" s="15"/>
      <c r="AD62" s="90"/>
      <c r="AE62" s="90"/>
      <c r="AF62" s="15"/>
      <c r="AG62" s="15"/>
      <c r="AH62" s="15"/>
      <c r="AI62" s="15"/>
      <c r="AJ62" s="8"/>
    </row>
    <row r="63" spans="6:36" ht="13.5" customHeight="1">
      <c r="F63" s="9"/>
      <c r="G63" s="9"/>
      <c r="H63" s="9"/>
      <c r="I63" s="9"/>
      <c r="J63" s="9"/>
      <c r="K63" s="9"/>
      <c r="L63" s="9"/>
      <c r="M63" s="9"/>
      <c r="N63" s="9"/>
      <c r="O63" s="14"/>
      <c r="P63" s="14"/>
      <c r="Q63" s="14"/>
      <c r="R63" s="14"/>
      <c r="S63" s="14"/>
      <c r="T63" s="14"/>
      <c r="U63" s="91"/>
      <c r="V63" s="91"/>
      <c r="W63" s="91"/>
      <c r="X63" s="14"/>
      <c r="Y63" s="14"/>
      <c r="Z63" s="14"/>
      <c r="AA63" s="14"/>
      <c r="AB63" s="14"/>
      <c r="AC63" s="14"/>
      <c r="AD63" s="92"/>
      <c r="AE63" s="92"/>
      <c r="AF63" s="14"/>
      <c r="AG63" s="9"/>
      <c r="AH63" s="14"/>
      <c r="AI63" s="14"/>
      <c r="AJ63" s="36"/>
    </row>
    <row r="64" spans="6:36" ht="13.5" customHeight="1"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88"/>
      <c r="V64" s="88"/>
      <c r="W64" s="88"/>
      <c r="X64" s="10"/>
      <c r="Y64" s="10"/>
      <c r="Z64" s="10"/>
      <c r="AA64" s="10"/>
      <c r="AB64" s="10"/>
      <c r="AC64" s="10"/>
      <c r="AD64" s="79"/>
      <c r="AE64" s="79"/>
      <c r="AF64" s="10"/>
      <c r="AG64" s="10"/>
      <c r="AH64" s="10"/>
      <c r="AI64" s="10"/>
      <c r="AJ64" s="8"/>
    </row>
    <row r="65" spans="6:36" ht="13.5" customHeight="1">
      <c r="F65" s="10"/>
      <c r="G65" s="10"/>
      <c r="H65" s="10"/>
      <c r="I65" s="10"/>
      <c r="J65" s="10"/>
      <c r="K65" s="10"/>
      <c r="L65" s="10"/>
      <c r="M65" s="10"/>
      <c r="N65" s="10"/>
      <c r="O65" s="13"/>
      <c r="P65" s="13"/>
      <c r="Q65" s="13"/>
      <c r="R65" s="13"/>
      <c r="S65" s="13"/>
      <c r="T65" s="13"/>
      <c r="U65" s="88"/>
      <c r="V65" s="88"/>
      <c r="W65" s="88"/>
      <c r="X65" s="13"/>
      <c r="Y65" s="13"/>
      <c r="Z65" s="13"/>
      <c r="AA65" s="13"/>
      <c r="AB65" s="13"/>
      <c r="AC65" s="13"/>
      <c r="AD65" s="79"/>
      <c r="AE65" s="79"/>
      <c r="AF65" s="13"/>
      <c r="AG65" s="10"/>
      <c r="AH65" s="10"/>
      <c r="AI65" s="10"/>
      <c r="AJ65" s="8"/>
    </row>
    <row r="66" spans="6:36" ht="13.5" customHeight="1">
      <c r="F66" s="10"/>
      <c r="G66" s="10"/>
      <c r="H66" s="10"/>
      <c r="I66" s="10"/>
      <c r="J66" s="10"/>
      <c r="K66" s="10"/>
      <c r="L66" s="10"/>
      <c r="M66" s="10"/>
      <c r="N66" s="10"/>
      <c r="O66" s="13"/>
      <c r="P66" s="13"/>
      <c r="Q66" s="13"/>
      <c r="R66" s="13"/>
      <c r="S66" s="13"/>
      <c r="T66" s="13"/>
      <c r="U66" s="88"/>
      <c r="V66" s="88"/>
      <c r="W66" s="88"/>
      <c r="X66" s="13"/>
      <c r="Y66" s="13"/>
      <c r="Z66" s="13"/>
      <c r="AA66" s="13"/>
      <c r="AB66" s="13"/>
      <c r="AC66" s="13"/>
      <c r="AD66" s="79"/>
      <c r="AE66" s="79"/>
      <c r="AF66" s="13"/>
      <c r="AG66" s="10"/>
      <c r="AH66" s="13"/>
      <c r="AI66" s="13"/>
      <c r="AJ66" s="8"/>
    </row>
    <row r="67" spans="6:36" ht="13.5" customHeight="1">
      <c r="F67" s="10"/>
      <c r="G67" s="10"/>
      <c r="H67" s="10"/>
      <c r="I67" s="10"/>
      <c r="J67" s="10"/>
      <c r="K67" s="10"/>
      <c r="L67" s="10"/>
      <c r="M67" s="10"/>
      <c r="N67" s="10"/>
      <c r="O67" s="37"/>
      <c r="P67" s="37"/>
      <c r="Q67" s="37"/>
      <c r="R67" s="37"/>
      <c r="S67" s="37"/>
      <c r="T67" s="37"/>
      <c r="U67" s="88"/>
      <c r="V67" s="88"/>
      <c r="W67" s="88"/>
      <c r="X67" s="10"/>
      <c r="Y67" s="10"/>
      <c r="Z67" s="10"/>
      <c r="AA67" s="10"/>
      <c r="AB67" s="10"/>
      <c r="AC67" s="10"/>
      <c r="AD67" s="79"/>
      <c r="AE67" s="79"/>
      <c r="AF67" s="37"/>
      <c r="AG67" s="11"/>
      <c r="AH67" s="11"/>
      <c r="AI67" s="11"/>
      <c r="AJ67" s="8"/>
    </row>
    <row r="68" spans="6:36" ht="13.5" customHeight="1"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93"/>
      <c r="V68" s="93"/>
      <c r="W68" s="93"/>
      <c r="X68" s="11"/>
      <c r="Y68" s="11"/>
      <c r="Z68" s="11"/>
      <c r="AA68" s="11"/>
      <c r="AB68" s="11"/>
      <c r="AC68" s="11"/>
      <c r="AD68" s="79"/>
      <c r="AE68" s="79"/>
      <c r="AF68" s="37"/>
      <c r="AG68" s="10"/>
      <c r="AH68" s="37"/>
      <c r="AI68" s="37"/>
      <c r="AJ68" s="8"/>
    </row>
    <row r="69" spans="6:36" ht="13.5" customHeight="1"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88"/>
      <c r="V69" s="88"/>
      <c r="W69" s="88"/>
      <c r="X69" s="10"/>
      <c r="Y69" s="10"/>
      <c r="Z69" s="10"/>
      <c r="AA69" s="10"/>
      <c r="AB69" s="10"/>
      <c r="AC69" s="10"/>
      <c r="AD69" s="79"/>
      <c r="AE69" s="79"/>
      <c r="AF69" s="10"/>
      <c r="AG69" s="10"/>
      <c r="AH69" s="10"/>
      <c r="AI69" s="10"/>
      <c r="AJ69" s="8"/>
    </row>
    <row r="70" spans="6:36" ht="13.5" customHeight="1">
      <c r="F70" s="10"/>
      <c r="G70" s="10"/>
      <c r="H70" s="10"/>
      <c r="I70" s="10"/>
      <c r="J70" s="10"/>
      <c r="K70" s="10"/>
      <c r="L70" s="10"/>
      <c r="M70" s="10"/>
      <c r="N70" s="10"/>
      <c r="O70" s="11"/>
      <c r="P70" s="11"/>
      <c r="Q70" s="11"/>
      <c r="R70" s="11"/>
      <c r="S70" s="11"/>
      <c r="T70" s="11"/>
      <c r="U70" s="88"/>
      <c r="V70" s="88"/>
      <c r="W70" s="88"/>
      <c r="X70" s="13"/>
      <c r="Y70" s="13"/>
      <c r="Z70" s="13"/>
      <c r="AA70" s="13"/>
      <c r="AB70" s="13"/>
      <c r="AC70" s="13"/>
      <c r="AD70" s="79"/>
      <c r="AE70" s="79"/>
      <c r="AF70" s="13"/>
      <c r="AG70" s="10"/>
      <c r="AH70" s="13"/>
      <c r="AI70" s="13"/>
      <c r="AJ70" s="8"/>
    </row>
    <row r="71" spans="6:36" ht="13.5" customHeight="1"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93"/>
      <c r="V71" s="93"/>
      <c r="W71" s="93"/>
      <c r="X71" s="11"/>
      <c r="Y71" s="11"/>
      <c r="Z71" s="11"/>
      <c r="AA71" s="11"/>
      <c r="AB71" s="11"/>
      <c r="AC71" s="11"/>
      <c r="AD71" s="79"/>
      <c r="AE71" s="79"/>
      <c r="AF71" s="10"/>
      <c r="AG71" s="10"/>
      <c r="AH71" s="10"/>
      <c r="AI71" s="10"/>
      <c r="AJ71" s="8"/>
    </row>
    <row r="72" spans="6:36" ht="12" customHeight="1">
      <c r="F72" s="10"/>
      <c r="G72" s="10"/>
      <c r="H72" s="10"/>
      <c r="I72" s="10"/>
      <c r="J72" s="10"/>
      <c r="K72" s="10"/>
      <c r="L72" s="10"/>
      <c r="M72" s="10"/>
      <c r="N72" s="10"/>
      <c r="O72" s="13"/>
      <c r="P72" s="13"/>
      <c r="Q72" s="13"/>
      <c r="R72" s="13"/>
      <c r="S72" s="13"/>
      <c r="T72" s="13"/>
      <c r="U72" s="88"/>
      <c r="V72" s="88"/>
      <c r="W72" s="88"/>
      <c r="X72" s="13"/>
      <c r="Y72" s="13"/>
      <c r="Z72" s="13"/>
      <c r="AA72" s="13"/>
      <c r="AB72" s="13"/>
      <c r="AC72" s="13"/>
      <c r="AD72" s="79"/>
      <c r="AE72" s="79"/>
      <c r="AF72" s="10"/>
      <c r="AG72" s="10"/>
      <c r="AH72" s="13"/>
      <c r="AI72" s="13"/>
      <c r="AJ72" s="8"/>
    </row>
  </sheetData>
  <sheetProtection/>
  <mergeCells count="10">
    <mergeCell ref="A30:A31"/>
    <mergeCell ref="B30:B31"/>
    <mergeCell ref="C30:D30"/>
    <mergeCell ref="E30:F30"/>
    <mergeCell ref="A27:F27"/>
    <mergeCell ref="A1:F1"/>
    <mergeCell ref="A4:A5"/>
    <mergeCell ref="B4:B5"/>
    <mergeCell ref="C4:D4"/>
    <mergeCell ref="E4:F4"/>
  </mergeCells>
  <printOptions/>
  <pageMargins left="0.7874015748031497" right="0" top="0.7874015748031497" bottom="0.1968503937007874" header="0.3937007874015748" footer="0.1968503937007874"/>
  <pageSetup firstPageNumber="217" useFirstPageNumber="1" horizontalDpi="600" verticalDpi="600" orientation="portrait" paperSize="9" r:id="rId2"/>
  <headerFooter alignWithMargins="0">
    <oddHeader xml:space="preserve">&amp;R&amp;"ＭＳ 明朝,標準"&amp;8区 立 施 設　&amp;P </oddHead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K97"/>
  <sheetViews>
    <sheetView zoomScalePageLayoutView="0" workbookViewId="0" topLeftCell="A1">
      <selection activeCell="S11" sqref="S11"/>
    </sheetView>
  </sheetViews>
  <sheetFormatPr defaultColWidth="15.625" defaultRowHeight="13.5"/>
  <cols>
    <col min="1" max="1" width="2.375" style="2" customWidth="1"/>
    <col min="2" max="2" width="4.875" style="2" customWidth="1"/>
    <col min="3" max="3" width="7.375" style="2" customWidth="1"/>
    <col min="4" max="4" width="4.375" style="2" customWidth="1"/>
    <col min="5" max="5" width="3.00390625" style="2" customWidth="1"/>
    <col min="6" max="14" width="7.375" style="2" customWidth="1"/>
    <col min="15" max="15" width="3.75390625" style="2" customWidth="1"/>
    <col min="16" max="18" width="7.625" style="2" customWidth="1"/>
    <col min="19" max="25" width="7.25390625" style="2" customWidth="1"/>
    <col min="26" max="49" width="2.00390625" style="2" customWidth="1"/>
    <col min="50" max="50" width="2.125" style="2" customWidth="1"/>
    <col min="51" max="59" width="2.00390625" style="2" customWidth="1"/>
    <col min="60" max="64" width="1.37890625" style="2" customWidth="1"/>
    <col min="65" max="65" width="2.125" style="2" customWidth="1"/>
    <col min="66" max="75" width="1.37890625" style="2" customWidth="1"/>
    <col min="76" max="16384" width="15.625" style="2" customWidth="1"/>
  </cols>
  <sheetData>
    <row r="1" spans="1:63" ht="18" customHeight="1">
      <c r="A1" s="522" t="s">
        <v>851</v>
      </c>
      <c r="B1" s="522"/>
      <c r="C1" s="522"/>
      <c r="D1" s="522"/>
      <c r="E1" s="522"/>
      <c r="F1" s="522"/>
      <c r="G1" s="522"/>
      <c r="H1" s="522"/>
      <c r="I1" s="522"/>
      <c r="J1" s="522"/>
      <c r="K1" s="522"/>
      <c r="L1" s="522"/>
      <c r="M1" s="522"/>
      <c r="N1" s="522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</row>
    <row r="2" ht="15" customHeight="1"/>
    <row r="3" spans="3:54" ht="15" customHeight="1" thickBot="1">
      <c r="C3" s="3"/>
      <c r="D3" s="3"/>
      <c r="E3" s="3"/>
      <c r="H3" s="4"/>
      <c r="J3" s="5"/>
      <c r="K3" s="6"/>
      <c r="L3" s="6"/>
      <c r="P3" s="5"/>
      <c r="Q3" s="5"/>
      <c r="R3" s="5"/>
      <c r="S3" s="5"/>
      <c r="AJ3" s="3"/>
      <c r="AP3" s="7"/>
      <c r="BB3" s="7"/>
    </row>
    <row r="4" spans="1:63" ht="16.5" customHeight="1">
      <c r="A4" s="543" t="s">
        <v>14</v>
      </c>
      <c r="B4" s="542"/>
      <c r="C4" s="542"/>
      <c r="D4" s="542"/>
      <c r="E4" s="542"/>
      <c r="F4" s="542"/>
      <c r="G4" s="542" t="s">
        <v>511</v>
      </c>
      <c r="H4" s="542"/>
      <c r="I4" s="542"/>
      <c r="J4" s="544"/>
      <c r="K4" s="542" t="s">
        <v>688</v>
      </c>
      <c r="L4" s="542"/>
      <c r="M4" s="542"/>
      <c r="N4" s="544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</row>
    <row r="5" spans="1:63" ht="16.5" customHeight="1">
      <c r="A5" s="583"/>
      <c r="B5" s="584"/>
      <c r="C5" s="584"/>
      <c r="D5" s="584"/>
      <c r="E5" s="584"/>
      <c r="F5" s="584"/>
      <c r="G5" s="584" t="s">
        <v>182</v>
      </c>
      <c r="H5" s="584"/>
      <c r="I5" s="584" t="s">
        <v>183</v>
      </c>
      <c r="J5" s="591"/>
      <c r="K5" s="584" t="s">
        <v>182</v>
      </c>
      <c r="L5" s="584"/>
      <c r="M5" s="584" t="s">
        <v>183</v>
      </c>
      <c r="N5" s="591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</row>
    <row r="6" spans="1:63" ht="15.75" customHeight="1">
      <c r="A6" s="690" t="s">
        <v>345</v>
      </c>
      <c r="B6" s="690"/>
      <c r="C6" s="690"/>
      <c r="D6" s="690"/>
      <c r="F6" s="95" t="s">
        <v>69</v>
      </c>
      <c r="G6" s="570">
        <f>G8+G10+G12+G14+G16+G18+G20+G22+G24</f>
        <v>4639</v>
      </c>
      <c r="H6" s="570"/>
      <c r="I6" s="570">
        <f>I8+I10+I12+I14+I16+I18+I20+I22+I24</f>
        <v>1510</v>
      </c>
      <c r="J6" s="570"/>
      <c r="K6" s="570">
        <f>K8+K10+K12+K14+K16+K18+K20+K22+K24</f>
        <v>4989</v>
      </c>
      <c r="L6" s="570"/>
      <c r="M6" s="570">
        <f>M8+M10+M12+M14+M16+M18+M20+M22+M24</f>
        <v>1286</v>
      </c>
      <c r="N6" s="570"/>
      <c r="O6" s="10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1"/>
      <c r="BG6" s="11"/>
      <c r="BH6" s="11"/>
      <c r="BI6" s="11"/>
      <c r="BJ6" s="11"/>
      <c r="BK6" s="11"/>
    </row>
    <row r="7" spans="1:63" ht="15.75" customHeight="1">
      <c r="A7" s="690"/>
      <c r="B7" s="690"/>
      <c r="C7" s="690"/>
      <c r="D7" s="690"/>
      <c r="F7" s="95" t="s">
        <v>70</v>
      </c>
      <c r="G7" s="570">
        <f>G9+G11+G13+G15+G17+G19+G21+G23+G25</f>
        <v>61016</v>
      </c>
      <c r="H7" s="570"/>
      <c r="I7" s="570">
        <f>I9+I11+I13+I15+I17+I19+I21+I23+I25</f>
        <v>21501</v>
      </c>
      <c r="J7" s="570"/>
      <c r="K7" s="570">
        <f>K9+K11+K13+K15+K17+K19+K21+K23+K25</f>
        <v>64419</v>
      </c>
      <c r="L7" s="570"/>
      <c r="M7" s="570">
        <f>M9+M11+M13+M15+M17+M19+M21+M23+M25</f>
        <v>18663</v>
      </c>
      <c r="N7" s="570"/>
      <c r="O7" s="9"/>
      <c r="P7" s="14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</row>
    <row r="8" spans="2:63" ht="15.75" customHeight="1">
      <c r="B8" s="689" t="s">
        <v>28</v>
      </c>
      <c r="C8" s="689"/>
      <c r="D8" s="689"/>
      <c r="F8" s="40" t="s">
        <v>69</v>
      </c>
      <c r="G8" s="592">
        <v>576</v>
      </c>
      <c r="H8" s="592"/>
      <c r="I8" s="592">
        <v>130</v>
      </c>
      <c r="J8" s="592"/>
      <c r="K8" s="592">
        <v>576</v>
      </c>
      <c r="L8" s="592"/>
      <c r="M8" s="592">
        <v>96</v>
      </c>
      <c r="N8" s="592"/>
      <c r="P8" s="54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</row>
    <row r="9" spans="2:47" ht="15.75" customHeight="1">
      <c r="B9" s="689"/>
      <c r="C9" s="689"/>
      <c r="D9" s="689"/>
      <c r="F9" s="40" t="s">
        <v>70</v>
      </c>
      <c r="G9" s="592">
        <v>14636</v>
      </c>
      <c r="H9" s="592"/>
      <c r="I9" s="592">
        <v>7121</v>
      </c>
      <c r="J9" s="592"/>
      <c r="K9" s="592">
        <v>15733</v>
      </c>
      <c r="L9" s="592"/>
      <c r="M9" s="592">
        <v>6136</v>
      </c>
      <c r="N9" s="592"/>
      <c r="O9" s="15"/>
      <c r="P9" s="15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</row>
    <row r="10" spans="2:47" ht="15.75" customHeight="1">
      <c r="B10" s="689" t="s">
        <v>29</v>
      </c>
      <c r="C10" s="689"/>
      <c r="D10" s="689"/>
      <c r="F10" s="40" t="s">
        <v>69</v>
      </c>
      <c r="G10" s="592">
        <v>750</v>
      </c>
      <c r="H10" s="592"/>
      <c r="I10" s="592">
        <v>133</v>
      </c>
      <c r="J10" s="592"/>
      <c r="K10" s="592">
        <v>818</v>
      </c>
      <c r="L10" s="592"/>
      <c r="M10" s="592">
        <v>93</v>
      </c>
      <c r="N10" s="592"/>
      <c r="O10" s="10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0"/>
      <c r="AK10" s="10"/>
      <c r="AL10" s="10"/>
      <c r="AM10" s="10"/>
      <c r="AN10" s="10"/>
      <c r="AO10" s="10"/>
      <c r="AP10" s="13"/>
      <c r="AQ10" s="13"/>
      <c r="AR10" s="13"/>
      <c r="AS10" s="13"/>
      <c r="AT10" s="13"/>
      <c r="AU10" s="13"/>
    </row>
    <row r="11" spans="2:47" ht="15.75" customHeight="1">
      <c r="B11" s="689"/>
      <c r="C11" s="689"/>
      <c r="D11" s="689"/>
      <c r="F11" s="40" t="s">
        <v>70</v>
      </c>
      <c r="G11" s="592">
        <v>14961</v>
      </c>
      <c r="H11" s="592"/>
      <c r="I11" s="592">
        <v>2836</v>
      </c>
      <c r="J11" s="592"/>
      <c r="K11" s="592">
        <v>14787</v>
      </c>
      <c r="L11" s="592"/>
      <c r="M11" s="592">
        <v>1799</v>
      </c>
      <c r="N11" s="592"/>
      <c r="O11" s="10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</row>
    <row r="12" spans="2:47" ht="15.75" customHeight="1">
      <c r="B12" s="689" t="s">
        <v>346</v>
      </c>
      <c r="C12" s="689"/>
      <c r="D12" s="689"/>
      <c r="F12" s="40" t="s">
        <v>69</v>
      </c>
      <c r="G12" s="592">
        <v>508</v>
      </c>
      <c r="H12" s="592"/>
      <c r="I12" s="592">
        <v>192</v>
      </c>
      <c r="J12" s="592"/>
      <c r="K12" s="592">
        <v>535</v>
      </c>
      <c r="L12" s="592"/>
      <c r="M12" s="592">
        <v>158</v>
      </c>
      <c r="N12" s="592"/>
      <c r="O12" s="10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</row>
    <row r="13" spans="2:63" ht="15.75" customHeight="1">
      <c r="B13" s="689"/>
      <c r="C13" s="689"/>
      <c r="D13" s="689"/>
      <c r="F13" s="40" t="s">
        <v>70</v>
      </c>
      <c r="G13" s="592">
        <v>5678</v>
      </c>
      <c r="H13" s="592"/>
      <c r="I13" s="592">
        <v>1826</v>
      </c>
      <c r="J13" s="592"/>
      <c r="K13" s="592">
        <v>5857</v>
      </c>
      <c r="L13" s="592"/>
      <c r="M13" s="592">
        <v>1571</v>
      </c>
      <c r="N13" s="592"/>
      <c r="O13" s="11"/>
      <c r="P13" s="11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</row>
    <row r="14" spans="2:47" ht="15.75" customHeight="1">
      <c r="B14" s="689" t="s">
        <v>347</v>
      </c>
      <c r="C14" s="689"/>
      <c r="D14" s="689"/>
      <c r="F14" s="40" t="s">
        <v>69</v>
      </c>
      <c r="G14" s="592">
        <v>445</v>
      </c>
      <c r="H14" s="592"/>
      <c r="I14" s="592">
        <v>232</v>
      </c>
      <c r="J14" s="592"/>
      <c r="K14" s="592">
        <v>520</v>
      </c>
      <c r="L14" s="592"/>
      <c r="M14" s="592">
        <v>190</v>
      </c>
      <c r="N14" s="592"/>
      <c r="O14" s="10"/>
      <c r="P14" s="10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9"/>
      <c r="AK14" s="9"/>
      <c r="AL14" s="9"/>
      <c r="AM14" s="9"/>
      <c r="AN14" s="9"/>
      <c r="AO14" s="9"/>
      <c r="AP14" s="14"/>
      <c r="AQ14" s="14"/>
      <c r="AR14" s="14"/>
      <c r="AS14" s="14"/>
      <c r="AT14" s="14"/>
      <c r="AU14" s="14"/>
    </row>
    <row r="15" spans="2:56" ht="15.75" customHeight="1">
      <c r="B15" s="689"/>
      <c r="C15" s="689"/>
      <c r="D15" s="689"/>
      <c r="F15" s="40" t="s">
        <v>70</v>
      </c>
      <c r="G15" s="592">
        <v>5866</v>
      </c>
      <c r="H15" s="592"/>
      <c r="I15" s="592">
        <v>2888</v>
      </c>
      <c r="J15" s="592"/>
      <c r="K15" s="592">
        <v>7085</v>
      </c>
      <c r="L15" s="592"/>
      <c r="M15" s="592">
        <v>2531</v>
      </c>
      <c r="N15" s="592"/>
      <c r="O15" s="15"/>
      <c r="P15" s="15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BD15" s="7"/>
    </row>
    <row r="16" spans="2:63" ht="15.75" customHeight="1">
      <c r="B16" s="689" t="s">
        <v>348</v>
      </c>
      <c r="C16" s="689"/>
      <c r="D16" s="689"/>
      <c r="F16" s="40" t="s">
        <v>69</v>
      </c>
      <c r="G16" s="592">
        <v>632</v>
      </c>
      <c r="H16" s="592"/>
      <c r="I16" s="592">
        <v>96</v>
      </c>
      <c r="J16" s="592"/>
      <c r="K16" s="592">
        <v>654</v>
      </c>
      <c r="L16" s="592"/>
      <c r="M16" s="592">
        <v>78</v>
      </c>
      <c r="N16" s="592"/>
      <c r="O16" s="10"/>
      <c r="P16" s="13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</row>
    <row r="17" spans="2:63" ht="15.75" customHeight="1">
      <c r="B17" s="689"/>
      <c r="C17" s="689"/>
      <c r="D17" s="689"/>
      <c r="F17" s="40" t="s">
        <v>70</v>
      </c>
      <c r="G17" s="592">
        <v>4292</v>
      </c>
      <c r="H17" s="592"/>
      <c r="I17" s="592">
        <v>912</v>
      </c>
      <c r="J17" s="592"/>
      <c r="K17" s="592">
        <v>4378</v>
      </c>
      <c r="L17" s="592"/>
      <c r="M17" s="592">
        <v>886</v>
      </c>
      <c r="N17" s="592"/>
      <c r="O17" s="10"/>
      <c r="P17" s="13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</row>
    <row r="18" spans="2:63" ht="15.75" customHeight="1">
      <c r="B18" s="689" t="s">
        <v>162</v>
      </c>
      <c r="C18" s="689"/>
      <c r="D18" s="689"/>
      <c r="F18" s="40" t="s">
        <v>69</v>
      </c>
      <c r="G18" s="592">
        <v>622</v>
      </c>
      <c r="H18" s="592"/>
      <c r="I18" s="592">
        <v>137</v>
      </c>
      <c r="J18" s="592"/>
      <c r="K18" s="592">
        <v>659</v>
      </c>
      <c r="L18" s="592"/>
      <c r="M18" s="592">
        <v>120</v>
      </c>
      <c r="N18" s="592"/>
      <c r="O18" s="10"/>
      <c r="P18" s="13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7"/>
      <c r="AO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</row>
    <row r="19" spans="2:63" ht="15.75" customHeight="1">
      <c r="B19" s="689"/>
      <c r="C19" s="689"/>
      <c r="D19" s="689"/>
      <c r="F19" s="40" t="s">
        <v>70</v>
      </c>
      <c r="G19" s="592">
        <v>4057</v>
      </c>
      <c r="H19" s="592"/>
      <c r="I19" s="592">
        <v>1120</v>
      </c>
      <c r="J19" s="592"/>
      <c r="K19" s="592">
        <v>4295</v>
      </c>
      <c r="L19" s="592"/>
      <c r="M19" s="592">
        <v>1032</v>
      </c>
      <c r="N19" s="592"/>
      <c r="O19" s="10"/>
      <c r="P19" s="13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1"/>
      <c r="BG19" s="11"/>
      <c r="BH19" s="11"/>
      <c r="BI19" s="10"/>
      <c r="BJ19" s="10"/>
      <c r="BK19" s="10"/>
    </row>
    <row r="20" spans="2:63" ht="15.75" customHeight="1">
      <c r="B20" s="689" t="s">
        <v>163</v>
      </c>
      <c r="C20" s="689"/>
      <c r="D20" s="689"/>
      <c r="F20" s="40" t="s">
        <v>69</v>
      </c>
      <c r="G20" s="592">
        <v>289</v>
      </c>
      <c r="H20" s="592"/>
      <c r="I20" s="592">
        <v>131</v>
      </c>
      <c r="J20" s="592"/>
      <c r="K20" s="592">
        <v>335</v>
      </c>
      <c r="L20" s="592"/>
      <c r="M20" s="592">
        <v>124</v>
      </c>
      <c r="N20" s="592"/>
      <c r="O20" s="10"/>
      <c r="P20" s="13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1"/>
      <c r="BG20" s="11"/>
      <c r="BH20" s="11"/>
      <c r="BI20" s="10"/>
      <c r="BJ20" s="10"/>
      <c r="BK20" s="10"/>
    </row>
    <row r="21" spans="2:63" ht="15.75" customHeight="1">
      <c r="B21" s="689"/>
      <c r="C21" s="689"/>
      <c r="D21" s="689"/>
      <c r="F21" s="40" t="s">
        <v>70</v>
      </c>
      <c r="G21" s="592">
        <v>3474</v>
      </c>
      <c r="H21" s="592"/>
      <c r="I21" s="592">
        <v>1503</v>
      </c>
      <c r="J21" s="592"/>
      <c r="K21" s="592">
        <v>3914</v>
      </c>
      <c r="L21" s="592"/>
      <c r="M21" s="592">
        <v>1391</v>
      </c>
      <c r="N21" s="592"/>
      <c r="O21" s="15"/>
      <c r="P21" s="15"/>
      <c r="Q21" s="10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9"/>
      <c r="AM21" s="9"/>
      <c r="AN21" s="9"/>
      <c r="AO21" s="9"/>
      <c r="AP21" s="9"/>
      <c r="AQ21" s="14"/>
      <c r="AR21" s="14"/>
      <c r="AS21" s="14"/>
      <c r="AT21" s="14"/>
      <c r="AU21" s="14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1"/>
      <c r="BG21" s="11"/>
      <c r="BH21" s="11"/>
      <c r="BI21" s="10"/>
      <c r="BJ21" s="10"/>
      <c r="BK21" s="10"/>
    </row>
    <row r="22" spans="2:63" ht="15.75" customHeight="1">
      <c r="B22" s="689" t="s">
        <v>164</v>
      </c>
      <c r="C22" s="689"/>
      <c r="D22" s="689"/>
      <c r="F22" s="40" t="s">
        <v>69</v>
      </c>
      <c r="G22" s="592">
        <v>559</v>
      </c>
      <c r="H22" s="592"/>
      <c r="I22" s="592">
        <v>188</v>
      </c>
      <c r="J22" s="592"/>
      <c r="K22" s="592">
        <v>564</v>
      </c>
      <c r="L22" s="592"/>
      <c r="M22" s="592">
        <v>160</v>
      </c>
      <c r="N22" s="592"/>
      <c r="O22" s="10"/>
      <c r="P22" s="13"/>
      <c r="Q22" s="10"/>
      <c r="R22" s="15"/>
      <c r="T22" s="10"/>
      <c r="U22" s="10"/>
      <c r="V22" s="10"/>
      <c r="W22" s="15"/>
      <c r="Z22" s="10"/>
      <c r="AA22" s="10"/>
      <c r="AB22" s="15"/>
      <c r="AD22" s="10"/>
      <c r="AE22" s="10"/>
      <c r="AF22" s="10"/>
      <c r="AG22" s="15"/>
      <c r="AI22" s="10"/>
      <c r="AJ22" s="10"/>
      <c r="AK22" s="10"/>
      <c r="AL22" s="15"/>
      <c r="AN22" s="10"/>
      <c r="AO22" s="10"/>
      <c r="AP22" s="10"/>
      <c r="AQ22" s="15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</row>
    <row r="23" spans="2:63" ht="15.75" customHeight="1">
      <c r="B23" s="689"/>
      <c r="C23" s="689"/>
      <c r="D23" s="689"/>
      <c r="F23" s="40" t="s">
        <v>70</v>
      </c>
      <c r="G23" s="592">
        <v>5618</v>
      </c>
      <c r="H23" s="592"/>
      <c r="I23" s="592">
        <v>1463</v>
      </c>
      <c r="J23" s="592"/>
      <c r="K23" s="592">
        <v>5542</v>
      </c>
      <c r="L23" s="592"/>
      <c r="M23" s="592">
        <v>1276</v>
      </c>
      <c r="N23" s="592"/>
      <c r="O23" s="11"/>
      <c r="P23" s="11"/>
      <c r="Q23" s="8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</row>
    <row r="24" spans="2:63" ht="15.75" customHeight="1">
      <c r="B24" s="689" t="s">
        <v>165</v>
      </c>
      <c r="C24" s="689"/>
      <c r="D24" s="689"/>
      <c r="F24" s="40" t="s">
        <v>69</v>
      </c>
      <c r="G24" s="592">
        <v>258</v>
      </c>
      <c r="H24" s="592"/>
      <c r="I24" s="592">
        <v>271</v>
      </c>
      <c r="J24" s="592"/>
      <c r="K24" s="592">
        <v>328</v>
      </c>
      <c r="L24" s="592"/>
      <c r="M24" s="592">
        <v>267</v>
      </c>
      <c r="N24" s="592"/>
      <c r="O24" s="8"/>
      <c r="P24" s="8"/>
      <c r="Q24" s="8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</row>
    <row r="25" spans="1:47" ht="15.75" customHeight="1">
      <c r="A25" s="116"/>
      <c r="B25" s="661"/>
      <c r="C25" s="661"/>
      <c r="D25" s="661"/>
      <c r="E25" s="116"/>
      <c r="F25" s="47" t="s">
        <v>70</v>
      </c>
      <c r="G25" s="643">
        <v>2434</v>
      </c>
      <c r="H25" s="643"/>
      <c r="I25" s="643">
        <v>1832</v>
      </c>
      <c r="J25" s="643"/>
      <c r="K25" s="643">
        <v>2828</v>
      </c>
      <c r="L25" s="643"/>
      <c r="M25" s="643">
        <v>2041</v>
      </c>
      <c r="N25" s="643"/>
      <c r="O25" s="8"/>
      <c r="P25" s="8"/>
      <c r="Q25" s="8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1"/>
      <c r="AH25" s="11"/>
      <c r="AI25" s="11"/>
      <c r="AJ25" s="11"/>
      <c r="AK25" s="11"/>
      <c r="AL25" s="10"/>
      <c r="AM25" s="10"/>
      <c r="AN25" s="10"/>
      <c r="AO25" s="10"/>
      <c r="AP25" s="10"/>
      <c r="AQ25" s="11"/>
      <c r="AR25" s="11"/>
      <c r="AS25" s="11"/>
      <c r="AT25" s="11"/>
      <c r="AU25" s="11"/>
    </row>
    <row r="26" spans="1:47" ht="12.75" customHeight="1">
      <c r="A26" s="12" t="s">
        <v>184</v>
      </c>
      <c r="C26" s="19"/>
      <c r="D26" s="19"/>
      <c r="E26" s="27"/>
      <c r="F26" s="10"/>
      <c r="G26" s="13"/>
      <c r="H26" s="10"/>
      <c r="I26" s="13"/>
      <c r="L26" s="1"/>
      <c r="M26" s="1"/>
      <c r="N26" s="1"/>
      <c r="O26" s="1"/>
      <c r="P26" s="1"/>
      <c r="Q26" s="8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</row>
    <row r="27" spans="1:54" ht="12.75" customHeight="1">
      <c r="A27" s="12" t="s">
        <v>825</v>
      </c>
      <c r="C27" s="19"/>
      <c r="D27" s="19"/>
      <c r="E27" s="27"/>
      <c r="F27" s="10"/>
      <c r="G27" s="13"/>
      <c r="H27" s="10"/>
      <c r="I27" s="13"/>
      <c r="L27" s="19"/>
      <c r="M27" s="19"/>
      <c r="N27" s="19"/>
      <c r="O27" s="19"/>
      <c r="P27" s="19"/>
      <c r="Q27" s="19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0"/>
      <c r="AR27" s="10"/>
      <c r="AS27" s="10"/>
      <c r="AT27" s="10"/>
      <c r="AU27" s="10"/>
      <c r="BB27" s="7"/>
    </row>
    <row r="28" spans="3:63" ht="12.75" customHeight="1">
      <c r="C28" s="19"/>
      <c r="D28" s="19"/>
      <c r="E28" s="27"/>
      <c r="F28" s="10"/>
      <c r="G28" s="13"/>
      <c r="H28" s="10"/>
      <c r="I28" s="13"/>
      <c r="L28" s="20"/>
      <c r="M28" s="20"/>
      <c r="N28" s="20"/>
      <c r="O28" s="20"/>
      <c r="P28" s="20"/>
      <c r="Q28" s="20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</row>
    <row r="29" spans="1:63" ht="15" customHeight="1">
      <c r="A29" s="522" t="s">
        <v>852</v>
      </c>
      <c r="B29" s="522"/>
      <c r="C29" s="522"/>
      <c r="D29" s="522"/>
      <c r="E29" s="522"/>
      <c r="F29" s="522"/>
      <c r="G29" s="522"/>
      <c r="H29" s="522"/>
      <c r="I29" s="522"/>
      <c r="J29" s="522"/>
      <c r="K29" s="522"/>
      <c r="L29" s="522"/>
      <c r="M29" s="522"/>
      <c r="N29" s="522"/>
      <c r="O29" s="8"/>
      <c r="P29" s="8"/>
      <c r="Q29" s="19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0"/>
      <c r="AH29" s="10"/>
      <c r="AI29" s="10"/>
      <c r="AJ29" s="10"/>
      <c r="AK29" s="10"/>
      <c r="AL29" s="11"/>
      <c r="AM29" s="11"/>
      <c r="AN29" s="11"/>
      <c r="AO29" s="11"/>
      <c r="AP29" s="11"/>
      <c r="AQ29" s="10"/>
      <c r="AR29" s="10"/>
      <c r="AS29" s="10"/>
      <c r="AT29" s="10"/>
      <c r="AU29" s="10"/>
      <c r="AV29" s="8"/>
      <c r="AW29" s="8"/>
      <c r="AX29" s="8"/>
      <c r="AY29" s="8"/>
      <c r="AZ29" s="8"/>
      <c r="BA29" s="22"/>
      <c r="BB29" s="22"/>
      <c r="BC29" s="22"/>
      <c r="BD29" s="22"/>
      <c r="BE29" s="22"/>
      <c r="BF29" s="22"/>
      <c r="BG29" s="8"/>
      <c r="BH29" s="8"/>
      <c r="BI29" s="8"/>
      <c r="BJ29" s="8"/>
      <c r="BK29" s="8"/>
    </row>
    <row r="30" spans="1:63" ht="15" customHeight="1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8"/>
      <c r="P30" s="8"/>
      <c r="Q30" s="19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0"/>
      <c r="AH30" s="10"/>
      <c r="AI30" s="10"/>
      <c r="AJ30" s="10"/>
      <c r="AK30" s="10"/>
      <c r="AL30" s="11"/>
      <c r="AM30" s="11"/>
      <c r="AN30" s="11"/>
      <c r="AO30" s="11"/>
      <c r="AP30" s="11"/>
      <c r="AQ30" s="10"/>
      <c r="AR30" s="10"/>
      <c r="AS30" s="10"/>
      <c r="AT30" s="10"/>
      <c r="AU30" s="10"/>
      <c r="AV30" s="8"/>
      <c r="AW30" s="8"/>
      <c r="AX30" s="8"/>
      <c r="AY30" s="8"/>
      <c r="AZ30" s="8"/>
      <c r="BA30" s="22"/>
      <c r="BB30" s="22"/>
      <c r="BC30" s="22"/>
      <c r="BD30" s="22"/>
      <c r="BE30" s="22"/>
      <c r="BF30" s="22"/>
      <c r="BG30" s="8"/>
      <c r="BH30" s="8"/>
      <c r="BI30" s="8"/>
      <c r="BJ30" s="8"/>
      <c r="BK30" s="8"/>
    </row>
    <row r="31" spans="3:63" ht="15" customHeight="1" thickBot="1">
      <c r="C31" s="19"/>
      <c r="D31" s="19"/>
      <c r="E31" s="27"/>
      <c r="F31" s="10"/>
      <c r="G31" s="13"/>
      <c r="H31" s="10"/>
      <c r="I31" s="13"/>
      <c r="L31" s="8"/>
      <c r="M31" s="8"/>
      <c r="N31" s="8"/>
      <c r="O31" s="8"/>
      <c r="P31" s="8"/>
      <c r="Q31" s="8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22"/>
      <c r="AW31" s="22"/>
      <c r="AX31" s="22"/>
      <c r="AY31" s="22"/>
      <c r="AZ31" s="22"/>
      <c r="BA31" s="8"/>
      <c r="BB31" s="8"/>
      <c r="BC31" s="8"/>
      <c r="BD31" s="8"/>
      <c r="BE31" s="8"/>
      <c r="BF31" s="8"/>
      <c r="BG31" s="22"/>
      <c r="BH31" s="22"/>
      <c r="BI31" s="22"/>
      <c r="BJ31" s="22"/>
      <c r="BK31" s="22"/>
    </row>
    <row r="32" spans="1:63" ht="16.5" customHeight="1">
      <c r="A32" s="543" t="s">
        <v>26</v>
      </c>
      <c r="B32" s="542"/>
      <c r="C32" s="542"/>
      <c r="D32" s="542" t="s">
        <v>244</v>
      </c>
      <c r="E32" s="542"/>
      <c r="F32" s="542"/>
      <c r="G32" s="542" t="s">
        <v>59</v>
      </c>
      <c r="H32" s="542"/>
      <c r="I32" s="542" t="s">
        <v>60</v>
      </c>
      <c r="J32" s="542"/>
      <c r="K32" s="542" t="s">
        <v>61</v>
      </c>
      <c r="L32" s="542"/>
      <c r="M32" s="542" t="s">
        <v>166</v>
      </c>
      <c r="N32" s="544"/>
      <c r="O32" s="10"/>
      <c r="P32" s="13"/>
      <c r="Q32" s="8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</row>
    <row r="33" spans="1:59" ht="16.5" customHeight="1">
      <c r="A33" s="583"/>
      <c r="B33" s="584"/>
      <c r="C33" s="584"/>
      <c r="D33" s="584" t="s">
        <v>69</v>
      </c>
      <c r="E33" s="584"/>
      <c r="F33" s="48" t="s">
        <v>70</v>
      </c>
      <c r="G33" s="48" t="s">
        <v>69</v>
      </c>
      <c r="H33" s="48" t="s">
        <v>70</v>
      </c>
      <c r="I33" s="48" t="s">
        <v>69</v>
      </c>
      <c r="J33" s="48" t="s">
        <v>70</v>
      </c>
      <c r="K33" s="48" t="s">
        <v>69</v>
      </c>
      <c r="L33" s="48" t="s">
        <v>70</v>
      </c>
      <c r="M33" s="48" t="s">
        <v>69</v>
      </c>
      <c r="N33" s="49" t="s">
        <v>70</v>
      </c>
      <c r="O33" s="9"/>
      <c r="P33" s="14"/>
      <c r="Q33" s="8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5"/>
      <c r="BA33" s="15"/>
      <c r="BC33" s="15"/>
      <c r="BE33" s="15"/>
      <c r="BG33" s="15"/>
    </row>
    <row r="34" spans="1:63" ht="15.75" customHeight="1">
      <c r="A34" s="509" t="s">
        <v>0</v>
      </c>
      <c r="B34" s="509"/>
      <c r="C34" s="509"/>
      <c r="D34" s="693">
        <v>1394</v>
      </c>
      <c r="E34" s="693"/>
      <c r="F34" s="280">
        <v>36417</v>
      </c>
      <c r="G34" s="280">
        <v>395</v>
      </c>
      <c r="H34" s="280">
        <v>12219</v>
      </c>
      <c r="I34" s="280">
        <v>359</v>
      </c>
      <c r="J34" s="280">
        <v>11808</v>
      </c>
      <c r="K34" s="280">
        <v>380</v>
      </c>
      <c r="L34" s="280">
        <v>7760</v>
      </c>
      <c r="M34" s="280">
        <v>260</v>
      </c>
      <c r="N34" s="280">
        <v>4630</v>
      </c>
      <c r="O34" s="10"/>
      <c r="P34" s="13"/>
      <c r="Q34" s="2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1"/>
      <c r="BB34" s="11"/>
      <c r="BC34" s="10"/>
      <c r="BD34" s="10"/>
      <c r="BE34" s="10"/>
      <c r="BF34" s="10"/>
      <c r="BG34" s="10"/>
      <c r="BH34" s="10"/>
      <c r="BI34" s="10"/>
      <c r="BJ34" s="10"/>
      <c r="BK34" s="10"/>
    </row>
    <row r="35" spans="1:63" ht="15.75" customHeight="1">
      <c r="A35" s="494">
        <v>19</v>
      </c>
      <c r="B35" s="494"/>
      <c r="C35" s="494"/>
      <c r="D35" s="693">
        <v>1515</v>
      </c>
      <c r="E35" s="693"/>
      <c r="F35" s="280">
        <v>38657</v>
      </c>
      <c r="G35" s="280">
        <v>420</v>
      </c>
      <c r="H35" s="280">
        <v>12468</v>
      </c>
      <c r="I35" s="280">
        <v>384</v>
      </c>
      <c r="J35" s="280">
        <v>11610</v>
      </c>
      <c r="K35" s="280">
        <v>410</v>
      </c>
      <c r="L35" s="280">
        <v>8743</v>
      </c>
      <c r="M35" s="280">
        <v>301</v>
      </c>
      <c r="N35" s="280">
        <v>5836</v>
      </c>
      <c r="O35" s="10"/>
      <c r="P35" s="13"/>
      <c r="Q35" s="2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1"/>
      <c r="BB35" s="11"/>
      <c r="BC35" s="10"/>
      <c r="BD35" s="10"/>
      <c r="BE35" s="10"/>
      <c r="BF35" s="10"/>
      <c r="BG35" s="10"/>
      <c r="BH35" s="10"/>
      <c r="BI35" s="10"/>
      <c r="BJ35" s="10"/>
      <c r="BK35" s="10"/>
    </row>
    <row r="36" spans="1:63" ht="15.75" customHeight="1">
      <c r="A36" s="572">
        <v>20</v>
      </c>
      <c r="B36" s="572"/>
      <c r="C36" s="572"/>
      <c r="D36" s="688">
        <f>SUM(D38:E51)</f>
        <v>1531</v>
      </c>
      <c r="E36" s="688"/>
      <c r="F36" s="430">
        <f aca="true" t="shared" si="0" ref="F36:N36">SUM(F38:F51)</f>
        <v>35938</v>
      </c>
      <c r="G36" s="430">
        <f t="shared" si="0"/>
        <v>414</v>
      </c>
      <c r="H36" s="430">
        <f t="shared" si="0"/>
        <v>11667</v>
      </c>
      <c r="I36" s="430">
        <f t="shared" si="0"/>
        <v>378</v>
      </c>
      <c r="J36" s="430">
        <f t="shared" si="0"/>
        <v>10947</v>
      </c>
      <c r="K36" s="430">
        <f t="shared" si="0"/>
        <v>387</v>
      </c>
      <c r="L36" s="430">
        <f t="shared" si="0"/>
        <v>7509</v>
      </c>
      <c r="M36" s="430">
        <f t="shared" si="0"/>
        <v>352</v>
      </c>
      <c r="N36" s="430">
        <f t="shared" si="0"/>
        <v>5815</v>
      </c>
      <c r="O36" s="10"/>
      <c r="P36" s="13"/>
      <c r="Q36" s="2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1"/>
      <c r="BB36" s="11"/>
      <c r="BC36" s="10"/>
      <c r="BD36" s="10"/>
      <c r="BE36" s="10"/>
      <c r="BF36" s="10"/>
      <c r="BG36" s="10"/>
      <c r="BH36" s="10"/>
      <c r="BI36" s="10"/>
      <c r="BJ36" s="10"/>
      <c r="BK36" s="10"/>
    </row>
    <row r="37" spans="1:63" ht="15.75" customHeight="1">
      <c r="A37" s="509"/>
      <c r="B37" s="509"/>
      <c r="C37" s="509"/>
      <c r="D37" s="694"/>
      <c r="E37" s="695"/>
      <c r="F37" s="279"/>
      <c r="G37" s="279"/>
      <c r="H37" s="279"/>
      <c r="I37" s="279"/>
      <c r="J37" s="279"/>
      <c r="K37" s="279"/>
      <c r="L37" s="279"/>
      <c r="M37" s="279"/>
      <c r="N37" s="279"/>
      <c r="O37" s="10"/>
      <c r="P37" s="13"/>
      <c r="Q37" s="8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</row>
    <row r="38" spans="1:63" ht="15.75" customHeight="1">
      <c r="A38" s="509" t="s">
        <v>113</v>
      </c>
      <c r="B38" s="509"/>
      <c r="C38" s="509"/>
      <c r="D38" s="495">
        <f>G38+I38+K38+M38</f>
        <v>111</v>
      </c>
      <c r="E38" s="693"/>
      <c r="F38" s="279">
        <f>H38+J38+L38+N38</f>
        <v>2416</v>
      </c>
      <c r="G38" s="279">
        <v>30</v>
      </c>
      <c r="H38" s="279">
        <v>700</v>
      </c>
      <c r="I38" s="279">
        <v>28</v>
      </c>
      <c r="J38" s="279">
        <v>760</v>
      </c>
      <c r="K38" s="279">
        <v>28</v>
      </c>
      <c r="L38" s="279">
        <v>476</v>
      </c>
      <c r="M38" s="279">
        <v>25</v>
      </c>
      <c r="N38" s="279">
        <v>480</v>
      </c>
      <c r="O38" s="11"/>
      <c r="P38" s="11"/>
      <c r="Q38" s="8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0"/>
      <c r="AH38" s="10"/>
      <c r="AI38" s="10"/>
      <c r="AJ38" s="10"/>
      <c r="AK38" s="10"/>
      <c r="AL38" s="11"/>
      <c r="AM38" s="11"/>
      <c r="AN38" s="11"/>
      <c r="AO38" s="11"/>
      <c r="AP38" s="11"/>
      <c r="AQ38" s="10"/>
      <c r="AR38" s="10"/>
      <c r="AS38" s="10"/>
      <c r="AT38" s="10"/>
      <c r="AU38" s="10"/>
      <c r="AV38" s="15"/>
      <c r="AW38" s="24"/>
      <c r="AX38" s="24"/>
      <c r="AY38" s="24"/>
      <c r="AZ38" s="24"/>
      <c r="BA38" s="15"/>
      <c r="BB38" s="24"/>
      <c r="BC38" s="15"/>
      <c r="BD38" s="24"/>
      <c r="BE38" s="15"/>
      <c r="BF38" s="24"/>
      <c r="BG38" s="15"/>
      <c r="BH38" s="24"/>
      <c r="BI38" s="24"/>
      <c r="BJ38" s="24"/>
      <c r="BK38" s="24"/>
    </row>
    <row r="39" spans="1:63" ht="15.75" customHeight="1">
      <c r="A39" s="509" t="s">
        <v>344</v>
      </c>
      <c r="B39" s="509"/>
      <c r="C39" s="509"/>
      <c r="D39" s="495">
        <f>G39+I39+K39+M39</f>
        <v>124</v>
      </c>
      <c r="E39" s="693"/>
      <c r="F39" s="279">
        <f aca="true" t="shared" si="1" ref="F39:F51">H39+J39+L39+N39</f>
        <v>3385</v>
      </c>
      <c r="G39" s="279">
        <v>34</v>
      </c>
      <c r="H39" s="279">
        <v>1153</v>
      </c>
      <c r="I39" s="279">
        <v>31</v>
      </c>
      <c r="J39" s="279">
        <v>1009</v>
      </c>
      <c r="K39" s="279">
        <v>33</v>
      </c>
      <c r="L39" s="279">
        <v>691</v>
      </c>
      <c r="M39" s="279">
        <v>26</v>
      </c>
      <c r="N39" s="279">
        <v>532</v>
      </c>
      <c r="O39" s="10"/>
      <c r="P39" s="10"/>
      <c r="Q39" s="8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</row>
    <row r="40" spans="1:63" ht="15.75" customHeight="1">
      <c r="A40" s="509" t="s">
        <v>48</v>
      </c>
      <c r="B40" s="509"/>
      <c r="C40" s="509"/>
      <c r="D40" s="495">
        <f>G40+I40+K40+M40</f>
        <v>137</v>
      </c>
      <c r="E40" s="693"/>
      <c r="F40" s="279">
        <f t="shared" si="1"/>
        <v>3193</v>
      </c>
      <c r="G40" s="279">
        <v>37</v>
      </c>
      <c r="H40" s="279">
        <v>911</v>
      </c>
      <c r="I40" s="279">
        <v>34</v>
      </c>
      <c r="J40" s="279">
        <v>915</v>
      </c>
      <c r="K40" s="279">
        <v>34</v>
      </c>
      <c r="L40" s="279">
        <v>775</v>
      </c>
      <c r="M40" s="279">
        <v>32</v>
      </c>
      <c r="N40" s="279">
        <v>592</v>
      </c>
      <c r="O40" s="15"/>
      <c r="P40" s="15"/>
      <c r="Q40" s="25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</row>
    <row r="41" spans="1:63" ht="15.75" customHeight="1">
      <c r="A41" s="509" t="s">
        <v>49</v>
      </c>
      <c r="B41" s="509"/>
      <c r="C41" s="509"/>
      <c r="D41" s="495">
        <f>G41+I41+K41+M41</f>
        <v>130</v>
      </c>
      <c r="E41" s="693"/>
      <c r="F41" s="279">
        <f t="shared" si="1"/>
        <v>3283</v>
      </c>
      <c r="G41" s="279">
        <v>37</v>
      </c>
      <c r="H41" s="279">
        <v>1205</v>
      </c>
      <c r="I41" s="279">
        <v>34</v>
      </c>
      <c r="J41" s="279">
        <v>1040</v>
      </c>
      <c r="K41" s="279">
        <v>32</v>
      </c>
      <c r="L41" s="279">
        <v>544</v>
      </c>
      <c r="M41" s="279">
        <v>27</v>
      </c>
      <c r="N41" s="279">
        <v>494</v>
      </c>
      <c r="O41" s="10"/>
      <c r="P41" s="13"/>
      <c r="Q41" s="8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</row>
    <row r="42" spans="1:63" ht="15.75" customHeight="1">
      <c r="A42" s="509" t="s">
        <v>50</v>
      </c>
      <c r="B42" s="509"/>
      <c r="C42" s="509"/>
      <c r="D42" s="495">
        <f>G42+I42+K42+M42</f>
        <v>105</v>
      </c>
      <c r="E42" s="693"/>
      <c r="F42" s="279">
        <f t="shared" si="1"/>
        <v>2480</v>
      </c>
      <c r="G42" s="279">
        <v>29</v>
      </c>
      <c r="H42" s="279">
        <v>844</v>
      </c>
      <c r="I42" s="279">
        <v>23</v>
      </c>
      <c r="J42" s="279">
        <v>720</v>
      </c>
      <c r="K42" s="279">
        <v>27</v>
      </c>
      <c r="L42" s="279">
        <v>521</v>
      </c>
      <c r="M42" s="279">
        <v>26</v>
      </c>
      <c r="N42" s="279">
        <v>395</v>
      </c>
      <c r="O42" s="10"/>
      <c r="P42" s="13"/>
      <c r="Q42" s="8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1"/>
      <c r="BB42" s="11"/>
      <c r="BC42" s="10"/>
      <c r="BD42" s="10"/>
      <c r="BE42" s="10"/>
      <c r="BF42" s="10"/>
      <c r="BG42" s="10"/>
      <c r="BH42" s="10"/>
      <c r="BI42" s="10"/>
      <c r="BJ42" s="10"/>
      <c r="BK42" s="10"/>
    </row>
    <row r="43" spans="1:63" ht="15.75" customHeight="1">
      <c r="A43" s="509"/>
      <c r="B43" s="509"/>
      <c r="C43" s="509"/>
      <c r="D43" s="495"/>
      <c r="E43" s="693"/>
      <c r="F43" s="279"/>
      <c r="G43" s="279"/>
      <c r="H43" s="279"/>
      <c r="I43" s="279"/>
      <c r="J43" s="279"/>
      <c r="K43" s="279"/>
      <c r="L43" s="279"/>
      <c r="M43" s="279"/>
      <c r="N43" s="279"/>
      <c r="O43" s="10"/>
      <c r="P43" s="13"/>
      <c r="Q43" s="8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</row>
    <row r="44" spans="1:47" ht="15.75" customHeight="1">
      <c r="A44" s="509" t="s">
        <v>51</v>
      </c>
      <c r="B44" s="509"/>
      <c r="C44" s="509"/>
      <c r="D44" s="495">
        <f>G44+I44+K44+M44</f>
        <v>130</v>
      </c>
      <c r="E44" s="693"/>
      <c r="F44" s="279">
        <f t="shared" si="1"/>
        <v>2990</v>
      </c>
      <c r="G44" s="279">
        <v>35</v>
      </c>
      <c r="H44" s="279">
        <v>1007</v>
      </c>
      <c r="I44" s="279">
        <v>30</v>
      </c>
      <c r="J44" s="279">
        <v>876</v>
      </c>
      <c r="K44" s="279">
        <v>33</v>
      </c>
      <c r="L44" s="279">
        <v>594</v>
      </c>
      <c r="M44" s="279">
        <v>32</v>
      </c>
      <c r="N44" s="279">
        <v>513</v>
      </c>
      <c r="O44" s="10"/>
      <c r="P44" s="13"/>
      <c r="Q44" s="80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</row>
    <row r="45" spans="1:47" ht="15.75" customHeight="1">
      <c r="A45" s="509" t="s">
        <v>52</v>
      </c>
      <c r="B45" s="509"/>
      <c r="C45" s="509"/>
      <c r="D45" s="495">
        <f>G45+I45+K45+M45</f>
        <v>146</v>
      </c>
      <c r="E45" s="693"/>
      <c r="F45" s="279">
        <f t="shared" si="1"/>
        <v>3169</v>
      </c>
      <c r="G45" s="279">
        <v>40</v>
      </c>
      <c r="H45" s="279">
        <v>1039</v>
      </c>
      <c r="I45" s="279">
        <v>35</v>
      </c>
      <c r="J45" s="279">
        <v>891</v>
      </c>
      <c r="K45" s="279">
        <v>38</v>
      </c>
      <c r="L45" s="279">
        <v>775</v>
      </c>
      <c r="M45" s="279">
        <v>33</v>
      </c>
      <c r="N45" s="279">
        <v>464</v>
      </c>
      <c r="O45" s="10"/>
      <c r="P45" s="13"/>
      <c r="Q45" s="8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</row>
    <row r="46" spans="1:47" ht="15.75" customHeight="1">
      <c r="A46" s="509" t="s">
        <v>53</v>
      </c>
      <c r="B46" s="509"/>
      <c r="C46" s="509"/>
      <c r="D46" s="495">
        <f>G46+I46+K46+M46</f>
        <v>134</v>
      </c>
      <c r="E46" s="693"/>
      <c r="F46" s="279">
        <f t="shared" si="1"/>
        <v>3355</v>
      </c>
      <c r="G46" s="279">
        <v>35</v>
      </c>
      <c r="H46" s="279">
        <v>991</v>
      </c>
      <c r="I46" s="279">
        <v>33</v>
      </c>
      <c r="J46" s="279">
        <v>1055</v>
      </c>
      <c r="K46" s="279">
        <v>33</v>
      </c>
      <c r="L46" s="279">
        <v>716</v>
      </c>
      <c r="M46" s="279">
        <v>33</v>
      </c>
      <c r="N46" s="279">
        <v>593</v>
      </c>
      <c r="O46" s="15"/>
      <c r="P46" s="15"/>
      <c r="Q46" s="8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0"/>
      <c r="AR46" s="10"/>
      <c r="AS46" s="10"/>
      <c r="AT46" s="10"/>
      <c r="AU46" s="10"/>
    </row>
    <row r="47" spans="1:47" ht="15.75" customHeight="1">
      <c r="A47" s="509" t="s">
        <v>54</v>
      </c>
      <c r="B47" s="509"/>
      <c r="C47" s="509"/>
      <c r="D47" s="495">
        <f>G47+I47+K47+M47</f>
        <v>124</v>
      </c>
      <c r="E47" s="693"/>
      <c r="F47" s="279">
        <f t="shared" si="1"/>
        <v>2623</v>
      </c>
      <c r="G47" s="279">
        <v>31</v>
      </c>
      <c r="H47" s="279">
        <v>820</v>
      </c>
      <c r="I47" s="279">
        <v>30</v>
      </c>
      <c r="J47" s="279">
        <v>779</v>
      </c>
      <c r="K47" s="279">
        <v>32</v>
      </c>
      <c r="L47" s="279">
        <v>613</v>
      </c>
      <c r="M47" s="279">
        <v>31</v>
      </c>
      <c r="N47" s="279">
        <v>411</v>
      </c>
      <c r="O47" s="10"/>
      <c r="P47" s="13"/>
      <c r="Q47" s="25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</row>
    <row r="48" spans="1:47" ht="15.75" customHeight="1">
      <c r="A48" s="509" t="s">
        <v>1</v>
      </c>
      <c r="B48" s="509"/>
      <c r="C48" s="509"/>
      <c r="D48" s="495">
        <f>G48+I48+K48+M48</f>
        <v>107</v>
      </c>
      <c r="E48" s="693"/>
      <c r="F48" s="279">
        <f t="shared" si="1"/>
        <v>2449</v>
      </c>
      <c r="G48" s="279">
        <v>31</v>
      </c>
      <c r="H48" s="279">
        <v>837</v>
      </c>
      <c r="I48" s="279">
        <v>27</v>
      </c>
      <c r="J48" s="279">
        <v>816</v>
      </c>
      <c r="K48" s="279">
        <v>27</v>
      </c>
      <c r="L48" s="279">
        <v>525</v>
      </c>
      <c r="M48" s="279">
        <v>22</v>
      </c>
      <c r="N48" s="279">
        <v>271</v>
      </c>
      <c r="O48" s="11"/>
      <c r="P48" s="11"/>
      <c r="Q48" s="19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</row>
    <row r="49" spans="1:14" ht="15.75" customHeight="1">
      <c r="A49" s="509"/>
      <c r="B49" s="509"/>
      <c r="C49" s="509"/>
      <c r="D49" s="495"/>
      <c r="E49" s="693"/>
      <c r="F49" s="279"/>
      <c r="G49" s="279"/>
      <c r="H49" s="279"/>
      <c r="I49" s="279"/>
      <c r="J49" s="279"/>
      <c r="K49" s="279"/>
      <c r="L49" s="279"/>
      <c r="M49" s="279"/>
      <c r="N49" s="279"/>
    </row>
    <row r="50" spans="1:14" ht="15.75" customHeight="1">
      <c r="A50" s="509" t="s">
        <v>55</v>
      </c>
      <c r="B50" s="509"/>
      <c r="C50" s="509"/>
      <c r="D50" s="495">
        <f>G50+I50+K50+M50</f>
        <v>142</v>
      </c>
      <c r="E50" s="693"/>
      <c r="F50" s="279">
        <f t="shared" si="1"/>
        <v>3502</v>
      </c>
      <c r="G50" s="279">
        <v>38</v>
      </c>
      <c r="H50" s="279">
        <v>1179</v>
      </c>
      <c r="I50" s="279">
        <v>37</v>
      </c>
      <c r="J50" s="279">
        <v>1120</v>
      </c>
      <c r="K50" s="279">
        <v>34</v>
      </c>
      <c r="L50" s="279">
        <v>666</v>
      </c>
      <c r="M50" s="279">
        <v>33</v>
      </c>
      <c r="N50" s="279">
        <v>537</v>
      </c>
    </row>
    <row r="51" spans="1:14" ht="15.75" customHeight="1">
      <c r="A51" s="502" t="s">
        <v>56</v>
      </c>
      <c r="B51" s="502"/>
      <c r="C51" s="502"/>
      <c r="D51" s="691">
        <f>G51+I51+K51+M51</f>
        <v>141</v>
      </c>
      <c r="E51" s="692"/>
      <c r="F51" s="431">
        <f t="shared" si="1"/>
        <v>3093</v>
      </c>
      <c r="G51" s="431">
        <v>37</v>
      </c>
      <c r="H51" s="431">
        <v>981</v>
      </c>
      <c r="I51" s="431">
        <v>36</v>
      </c>
      <c r="J51" s="431">
        <v>966</v>
      </c>
      <c r="K51" s="431">
        <v>36</v>
      </c>
      <c r="L51" s="431">
        <v>613</v>
      </c>
      <c r="M51" s="431">
        <v>32</v>
      </c>
      <c r="N51" s="431">
        <v>533</v>
      </c>
    </row>
    <row r="52" ht="13.5" customHeight="1">
      <c r="A52" s="12" t="s">
        <v>185</v>
      </c>
    </row>
    <row r="53" ht="13.5" customHeight="1">
      <c r="A53" s="12" t="s">
        <v>549</v>
      </c>
    </row>
    <row r="54" ht="18" customHeight="1"/>
    <row r="55" ht="18" customHeight="1"/>
    <row r="56" ht="63" customHeight="1"/>
    <row r="57" ht="18" customHeight="1"/>
    <row r="58" spans="7:12" ht="13.5" customHeight="1">
      <c r="G58" s="10"/>
      <c r="H58" s="10"/>
      <c r="I58" s="27"/>
      <c r="J58" s="27"/>
      <c r="K58" s="27"/>
      <c r="L58" s="15"/>
    </row>
    <row r="59" spans="7:12" ht="13.5" customHeight="1">
      <c r="G59" s="11"/>
      <c r="H59" s="11"/>
      <c r="I59" s="19"/>
      <c r="J59" s="19"/>
      <c r="K59" s="27"/>
      <c r="L59" s="13"/>
    </row>
    <row r="60" spans="7:12" ht="13.5" customHeight="1">
      <c r="G60" s="11"/>
      <c r="H60" s="11"/>
      <c r="J60" s="19"/>
      <c r="K60" s="27"/>
      <c r="L60" s="13"/>
    </row>
    <row r="61" spans="7:20" ht="13.5" customHeight="1">
      <c r="G61" s="10"/>
      <c r="H61" s="10"/>
      <c r="J61" s="19"/>
      <c r="K61" s="27"/>
      <c r="L61" s="13"/>
      <c r="M61" s="28"/>
      <c r="P61" s="10"/>
      <c r="Q61" s="8"/>
      <c r="R61" s="29"/>
      <c r="S61" s="29"/>
      <c r="T61" s="30"/>
    </row>
    <row r="62" spans="7:20" ht="13.5" customHeight="1">
      <c r="G62" s="10"/>
      <c r="H62" s="10"/>
      <c r="I62" s="27"/>
      <c r="J62" s="27"/>
      <c r="K62" s="27"/>
      <c r="L62" s="15"/>
      <c r="M62" s="28"/>
      <c r="P62" s="10"/>
      <c r="Q62" s="8"/>
      <c r="R62" s="29"/>
      <c r="S62" s="29"/>
      <c r="T62" s="30"/>
    </row>
    <row r="63" spans="7:20" ht="13.5" customHeight="1">
      <c r="G63" s="10"/>
      <c r="H63" s="10"/>
      <c r="I63" s="19"/>
      <c r="J63" s="19"/>
      <c r="K63" s="27"/>
      <c r="L63" s="13"/>
      <c r="M63" s="31"/>
      <c r="P63" s="10"/>
      <c r="Q63" s="8"/>
      <c r="R63" s="29"/>
      <c r="S63" s="29"/>
      <c r="T63" s="30"/>
    </row>
    <row r="64" spans="7:20" ht="13.5" customHeight="1">
      <c r="G64" s="10"/>
      <c r="H64" s="10"/>
      <c r="J64" s="19"/>
      <c r="K64" s="27"/>
      <c r="L64" s="13"/>
      <c r="M64" s="28"/>
      <c r="P64" s="10"/>
      <c r="Q64" s="8"/>
      <c r="R64" s="32"/>
      <c r="S64" s="32"/>
      <c r="T64" s="33"/>
    </row>
    <row r="65" spans="7:20" ht="13.5" customHeight="1">
      <c r="G65" s="10"/>
      <c r="H65" s="10"/>
      <c r="J65" s="19"/>
      <c r="K65" s="27"/>
      <c r="L65" s="13"/>
      <c r="M65" s="28"/>
      <c r="P65" s="13"/>
      <c r="Q65" s="8"/>
      <c r="R65" s="32"/>
      <c r="S65" s="32"/>
      <c r="T65" s="33"/>
    </row>
    <row r="66" spans="7:20" ht="13.5" customHeight="1">
      <c r="G66" s="11"/>
      <c r="H66" s="11"/>
      <c r="J66" s="19"/>
      <c r="K66" s="27"/>
      <c r="L66" s="13"/>
      <c r="M66" s="28"/>
      <c r="P66" s="11"/>
      <c r="Q66" s="8"/>
      <c r="R66" s="29"/>
      <c r="S66" s="29"/>
      <c r="T66" s="30"/>
    </row>
    <row r="67" spans="7:20" ht="13.5" customHeight="1">
      <c r="G67" s="10"/>
      <c r="H67" s="10"/>
      <c r="I67" s="27"/>
      <c r="J67" s="27"/>
      <c r="K67" s="27"/>
      <c r="L67" s="15"/>
      <c r="M67" s="28"/>
      <c r="P67" s="10"/>
      <c r="Q67" s="8"/>
      <c r="R67" s="34"/>
      <c r="S67" s="34"/>
      <c r="T67" s="30"/>
    </row>
    <row r="68" spans="7:20" ht="13.5" customHeight="1">
      <c r="G68" s="15"/>
      <c r="H68" s="15"/>
      <c r="I68" s="19"/>
      <c r="J68" s="19"/>
      <c r="K68" s="27"/>
      <c r="L68" s="13"/>
      <c r="M68" s="31"/>
      <c r="P68" s="8"/>
      <c r="Q68" s="35"/>
      <c r="R68" s="29"/>
      <c r="S68" s="29"/>
      <c r="T68" s="30"/>
    </row>
    <row r="69" spans="7:20" ht="13.5" customHeight="1">
      <c r="G69" s="9"/>
      <c r="H69" s="9"/>
      <c r="J69" s="19"/>
      <c r="K69" s="27"/>
      <c r="L69" s="13"/>
      <c r="M69" s="28"/>
      <c r="P69" s="9"/>
      <c r="Q69" s="36"/>
      <c r="R69" s="29"/>
      <c r="S69" s="29"/>
      <c r="T69" s="30"/>
    </row>
    <row r="70" spans="7:17" ht="13.5" customHeight="1">
      <c r="G70" s="10"/>
      <c r="H70" s="10"/>
      <c r="J70" s="19"/>
      <c r="K70" s="27"/>
      <c r="L70" s="13"/>
      <c r="M70" s="28"/>
      <c r="P70" s="11"/>
      <c r="Q70" s="8"/>
    </row>
    <row r="71" spans="7:17" ht="13.5" customHeight="1">
      <c r="G71" s="10"/>
      <c r="H71" s="10"/>
      <c r="J71" s="19"/>
      <c r="K71" s="27"/>
      <c r="L71" s="13"/>
      <c r="M71" s="28"/>
      <c r="P71" s="11"/>
      <c r="Q71" s="8"/>
    </row>
    <row r="72" spans="7:17" ht="13.5" customHeight="1">
      <c r="G72" s="11"/>
      <c r="H72" s="11"/>
      <c r="I72" s="27"/>
      <c r="J72" s="27"/>
      <c r="K72" s="27"/>
      <c r="L72" s="15"/>
      <c r="M72" s="28"/>
      <c r="P72" s="11"/>
      <c r="Q72" s="8"/>
    </row>
    <row r="73" spans="7:17" ht="13.5" customHeight="1">
      <c r="G73" s="10"/>
      <c r="H73" s="10"/>
      <c r="I73" s="19"/>
      <c r="J73" s="19"/>
      <c r="K73" s="27"/>
      <c r="L73" s="13"/>
      <c r="M73" s="31"/>
      <c r="P73" s="10"/>
      <c r="Q73" s="8"/>
    </row>
    <row r="74" spans="7:17" ht="13.5" customHeight="1">
      <c r="G74" s="15"/>
      <c r="H74" s="15"/>
      <c r="J74" s="19"/>
      <c r="K74" s="27"/>
      <c r="L74" s="13"/>
      <c r="M74" s="28"/>
      <c r="P74" s="15"/>
      <c r="Q74" s="8"/>
    </row>
    <row r="75" spans="7:17" ht="13.5" customHeight="1">
      <c r="G75" s="9"/>
      <c r="H75" s="9"/>
      <c r="J75" s="19"/>
      <c r="K75" s="27"/>
      <c r="L75" s="13"/>
      <c r="M75" s="28"/>
      <c r="P75" s="14"/>
      <c r="Q75" s="36"/>
    </row>
    <row r="76" spans="7:17" ht="13.5" customHeight="1">
      <c r="G76" s="10"/>
      <c r="H76" s="10"/>
      <c r="I76" s="27"/>
      <c r="J76" s="27"/>
      <c r="K76" s="27"/>
      <c r="L76" s="15"/>
      <c r="M76" s="28"/>
      <c r="P76" s="10"/>
      <c r="Q76" s="8"/>
    </row>
    <row r="77" spans="7:17" ht="13.5" customHeight="1">
      <c r="G77" s="10"/>
      <c r="H77" s="10"/>
      <c r="I77" s="19"/>
      <c r="J77" s="19"/>
      <c r="K77" s="27"/>
      <c r="L77" s="13"/>
      <c r="M77" s="31"/>
      <c r="P77" s="10"/>
      <c r="Q77" s="8"/>
    </row>
    <row r="78" spans="7:17" ht="13.5" customHeight="1">
      <c r="G78" s="10"/>
      <c r="H78" s="10"/>
      <c r="J78" s="19"/>
      <c r="K78" s="27"/>
      <c r="L78" s="13"/>
      <c r="M78" s="28"/>
      <c r="P78" s="13"/>
      <c r="Q78" s="8"/>
    </row>
    <row r="79" spans="7:17" ht="13.5" customHeight="1">
      <c r="G79" s="10"/>
      <c r="H79" s="10"/>
      <c r="I79" s="27"/>
      <c r="J79" s="27"/>
      <c r="K79" s="27"/>
      <c r="L79" s="15"/>
      <c r="M79" s="28"/>
      <c r="P79" s="11"/>
      <c r="Q79" s="8"/>
    </row>
    <row r="80" spans="7:17" ht="13.5" customHeight="1">
      <c r="G80" s="11"/>
      <c r="H80" s="11"/>
      <c r="I80" s="19"/>
      <c r="J80" s="19"/>
      <c r="K80" s="27"/>
      <c r="L80" s="13"/>
      <c r="M80" s="31"/>
      <c r="P80" s="37"/>
      <c r="Q80" s="8"/>
    </row>
    <row r="81" spans="7:17" ht="13.5" customHeight="1">
      <c r="G81" s="10"/>
      <c r="H81" s="10"/>
      <c r="J81" s="19"/>
      <c r="K81" s="27"/>
      <c r="L81" s="13"/>
      <c r="M81" s="28"/>
      <c r="P81" s="10"/>
      <c r="Q81" s="8"/>
    </row>
    <row r="82" spans="7:17" ht="13.5" customHeight="1">
      <c r="G82" s="10"/>
      <c r="H82" s="10"/>
      <c r="I82" s="27"/>
      <c r="J82" s="27"/>
      <c r="K82" s="27"/>
      <c r="L82" s="15"/>
      <c r="M82" s="28"/>
      <c r="P82" s="13"/>
      <c r="Q82" s="8"/>
    </row>
    <row r="83" spans="7:17" ht="13.5" customHeight="1">
      <c r="G83" s="11"/>
      <c r="H83" s="11"/>
      <c r="I83" s="19"/>
      <c r="J83" s="19"/>
      <c r="K83" s="27"/>
      <c r="L83" s="13"/>
      <c r="M83" s="31"/>
      <c r="P83" s="10"/>
      <c r="Q83" s="8"/>
    </row>
    <row r="84" spans="7:17" ht="13.5" customHeight="1">
      <c r="G84" s="10"/>
      <c r="H84" s="10"/>
      <c r="J84" s="19"/>
      <c r="K84" s="27"/>
      <c r="L84" s="13"/>
      <c r="M84" s="28"/>
      <c r="P84" s="13"/>
      <c r="Q84" s="8"/>
    </row>
    <row r="85" spans="10:13" ht="13.5" customHeight="1">
      <c r="J85" s="19"/>
      <c r="K85" s="27"/>
      <c r="L85" s="10"/>
      <c r="M85" s="28"/>
    </row>
    <row r="86" spans="10:13" ht="13.5" customHeight="1">
      <c r="J86" s="19"/>
      <c r="K86" s="27"/>
      <c r="L86" s="13"/>
      <c r="M86" s="28"/>
    </row>
    <row r="87" spans="10:13" ht="13.5" customHeight="1">
      <c r="J87" s="19"/>
      <c r="K87" s="27"/>
      <c r="L87" s="13"/>
      <c r="M87" s="28"/>
    </row>
    <row r="88" spans="10:13" ht="13.5" customHeight="1">
      <c r="J88" s="19"/>
      <c r="K88" s="27"/>
      <c r="L88" s="13"/>
      <c r="M88" s="28"/>
    </row>
    <row r="89" spans="10:13" ht="13.5" customHeight="1">
      <c r="J89" s="19"/>
      <c r="K89" s="27"/>
      <c r="L89" s="13"/>
      <c r="M89" s="28"/>
    </row>
    <row r="90" spans="9:13" ht="13.5" customHeight="1">
      <c r="I90" s="27"/>
      <c r="J90" s="27"/>
      <c r="K90" s="27"/>
      <c r="L90" s="15"/>
      <c r="M90" s="28"/>
    </row>
    <row r="91" spans="9:13" ht="13.5" customHeight="1">
      <c r="I91" s="19"/>
      <c r="J91" s="19"/>
      <c r="K91" s="27"/>
      <c r="L91" s="13"/>
      <c r="M91" s="31"/>
    </row>
    <row r="92" spans="10:13" ht="13.5" customHeight="1">
      <c r="J92" s="19"/>
      <c r="K92" s="27"/>
      <c r="L92" s="13"/>
      <c r="M92" s="28"/>
    </row>
    <row r="93" spans="9:13" ht="4.5" customHeight="1">
      <c r="I93" s="27"/>
      <c r="J93" s="27"/>
      <c r="K93" s="27"/>
      <c r="L93" s="10"/>
      <c r="M93" s="28"/>
    </row>
    <row r="94" spans="9:13" ht="11.25" customHeight="1">
      <c r="I94" s="19"/>
      <c r="J94" s="19"/>
      <c r="K94" s="27"/>
      <c r="L94" s="13"/>
      <c r="M94" s="31"/>
    </row>
    <row r="95" spans="10:13" ht="11.25" customHeight="1">
      <c r="J95" s="19"/>
      <c r="K95" s="27"/>
      <c r="L95" s="13"/>
      <c r="M95" s="15"/>
    </row>
    <row r="96" ht="11.25" customHeight="1">
      <c r="I96" s="38"/>
    </row>
    <row r="97" ht="11.25" customHeight="1">
      <c r="I97" s="38"/>
    </row>
    <row r="98" ht="11.25" customHeight="1"/>
  </sheetData>
  <sheetProtection/>
  <mergeCells count="142">
    <mergeCell ref="A40:C40"/>
    <mergeCell ref="D37:E37"/>
    <mergeCell ref="A37:C37"/>
    <mergeCell ref="G25:H25"/>
    <mergeCell ref="A34:C34"/>
    <mergeCell ref="A38:C38"/>
    <mergeCell ref="A39:C39"/>
    <mergeCell ref="A36:C36"/>
    <mergeCell ref="A35:C35"/>
    <mergeCell ref="K25:L25"/>
    <mergeCell ref="D35:E35"/>
    <mergeCell ref="G23:H23"/>
    <mergeCell ref="K32:L32"/>
    <mergeCell ref="D34:E34"/>
    <mergeCell ref="B24:D25"/>
    <mergeCell ref="G24:H24"/>
    <mergeCell ref="B22:D23"/>
    <mergeCell ref="M32:N32"/>
    <mergeCell ref="D33:E33"/>
    <mergeCell ref="D32:F32"/>
    <mergeCell ref="G32:H32"/>
    <mergeCell ref="I32:J32"/>
    <mergeCell ref="A32:C33"/>
    <mergeCell ref="I22:J22"/>
    <mergeCell ref="I23:J23"/>
    <mergeCell ref="K22:L22"/>
    <mergeCell ref="I9:J9"/>
    <mergeCell ref="I10:J10"/>
    <mergeCell ref="K10:L10"/>
    <mergeCell ref="M10:N10"/>
    <mergeCell ref="M13:N13"/>
    <mergeCell ref="K15:L15"/>
    <mergeCell ref="M15:N15"/>
    <mergeCell ref="K14:L14"/>
    <mergeCell ref="M14:N14"/>
    <mergeCell ref="K13:L13"/>
    <mergeCell ref="I12:J12"/>
    <mergeCell ref="G15:H15"/>
    <mergeCell ref="B10:D11"/>
    <mergeCell ref="G18:H18"/>
    <mergeCell ref="G19:H19"/>
    <mergeCell ref="M11:N11"/>
    <mergeCell ref="K12:L12"/>
    <mergeCell ref="M12:N12"/>
    <mergeCell ref="K11:L11"/>
    <mergeCell ref="D39:E39"/>
    <mergeCell ref="D40:E40"/>
    <mergeCell ref="D41:E41"/>
    <mergeCell ref="D42:E42"/>
    <mergeCell ref="D49:E49"/>
    <mergeCell ref="G13:H13"/>
    <mergeCell ref="D43:E43"/>
    <mergeCell ref="B16:D17"/>
    <mergeCell ref="B18:D19"/>
    <mergeCell ref="B20:D21"/>
    <mergeCell ref="D50:E50"/>
    <mergeCell ref="A43:C43"/>
    <mergeCell ref="A44:C44"/>
    <mergeCell ref="A45:C45"/>
    <mergeCell ref="A46:C46"/>
    <mergeCell ref="D47:E47"/>
    <mergeCell ref="D48:E48"/>
    <mergeCell ref="D45:E45"/>
    <mergeCell ref="D46:E46"/>
    <mergeCell ref="D44:E44"/>
    <mergeCell ref="D51:E51"/>
    <mergeCell ref="A29:N29"/>
    <mergeCell ref="A47:C47"/>
    <mergeCell ref="A48:C48"/>
    <mergeCell ref="A49:C49"/>
    <mergeCell ref="A50:C50"/>
    <mergeCell ref="A51:C51"/>
    <mergeCell ref="D38:E38"/>
    <mergeCell ref="A41:C41"/>
    <mergeCell ref="A42:C42"/>
    <mergeCell ref="A1:N1"/>
    <mergeCell ref="K8:L8"/>
    <mergeCell ref="M8:N8"/>
    <mergeCell ref="K9:L9"/>
    <mergeCell ref="M9:N9"/>
    <mergeCell ref="G4:J4"/>
    <mergeCell ref="K4:N4"/>
    <mergeCell ref="A4:F5"/>
    <mergeCell ref="A6:D7"/>
    <mergeCell ref="B8:D9"/>
    <mergeCell ref="G6:H6"/>
    <mergeCell ref="G7:H7"/>
    <mergeCell ref="G8:H8"/>
    <mergeCell ref="I6:J6"/>
    <mergeCell ref="I7:J7"/>
    <mergeCell ref="I8:J8"/>
    <mergeCell ref="K7:L7"/>
    <mergeCell ref="B12:D13"/>
    <mergeCell ref="B14:D15"/>
    <mergeCell ref="G16:H16"/>
    <mergeCell ref="G9:H9"/>
    <mergeCell ref="G10:H10"/>
    <mergeCell ref="G11:H11"/>
    <mergeCell ref="G12:H12"/>
    <mergeCell ref="G14:H14"/>
    <mergeCell ref="I11:J11"/>
    <mergeCell ref="G21:H21"/>
    <mergeCell ref="I16:J16"/>
    <mergeCell ref="I17:J17"/>
    <mergeCell ref="G20:H20"/>
    <mergeCell ref="G17:H17"/>
    <mergeCell ref="I18:J18"/>
    <mergeCell ref="I19:J19"/>
    <mergeCell ref="I20:J20"/>
    <mergeCell ref="I21:J21"/>
    <mergeCell ref="I15:J15"/>
    <mergeCell ref="I13:J13"/>
    <mergeCell ref="M7:N7"/>
    <mergeCell ref="G5:H5"/>
    <mergeCell ref="K5:L5"/>
    <mergeCell ref="I5:J5"/>
    <mergeCell ref="M5:N5"/>
    <mergeCell ref="K6:L6"/>
    <mergeCell ref="I14:J14"/>
    <mergeCell ref="M6:N6"/>
    <mergeCell ref="M16:N16"/>
    <mergeCell ref="K17:L17"/>
    <mergeCell ref="M17:N17"/>
    <mergeCell ref="K18:L18"/>
    <mergeCell ref="M18:N18"/>
    <mergeCell ref="K16:L16"/>
    <mergeCell ref="M19:N19"/>
    <mergeCell ref="K20:L20"/>
    <mergeCell ref="M20:N20"/>
    <mergeCell ref="K21:L21"/>
    <mergeCell ref="M21:N21"/>
    <mergeCell ref="K19:L19"/>
    <mergeCell ref="M25:N25"/>
    <mergeCell ref="D36:E36"/>
    <mergeCell ref="M22:N22"/>
    <mergeCell ref="K23:L23"/>
    <mergeCell ref="M23:N23"/>
    <mergeCell ref="K24:L24"/>
    <mergeCell ref="M24:N24"/>
    <mergeCell ref="I24:J24"/>
    <mergeCell ref="I25:J25"/>
    <mergeCell ref="G22:H22"/>
  </mergeCells>
  <printOptions/>
  <pageMargins left="0.7874015748031497" right="0.3937007874015748" top="0.7874015748031497" bottom="0.1968503937007874" header="0.3937007874015748" footer="0.1968503937007874"/>
  <pageSetup firstPageNumber="218" useFirstPageNumber="1" horizontalDpi="600" verticalDpi="600" orientation="portrait" paperSize="9" r:id="rId2"/>
  <headerFooter alignWithMargins="0">
    <oddHeader xml:space="preserve">&amp;L&amp;"ＭＳ 明朝,標準"&amp;8&amp;P　区 立 施 設&amp;R&amp;"ＭＳ 明朝,標準"&amp;8 </oddHead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J52"/>
  <sheetViews>
    <sheetView zoomScalePageLayoutView="0" workbookViewId="0" topLeftCell="A1">
      <selection activeCell="BU9" sqref="BU9"/>
    </sheetView>
  </sheetViews>
  <sheetFormatPr defaultColWidth="15.625" defaultRowHeight="13.5"/>
  <cols>
    <col min="1" max="51" width="1.75390625" style="2" customWidth="1"/>
    <col min="52" max="57" width="1.875" style="2" customWidth="1"/>
    <col min="58" max="61" width="1.37890625" style="2" customWidth="1"/>
    <col min="62" max="62" width="2.125" style="2" customWidth="1"/>
    <col min="63" max="72" width="1.37890625" style="2" customWidth="1"/>
    <col min="73" max="16384" width="15.625" style="2" customWidth="1"/>
  </cols>
  <sheetData>
    <row r="1" spans="1:62" ht="18" customHeight="1">
      <c r="A1" s="522" t="s">
        <v>853</v>
      </c>
      <c r="B1" s="522"/>
      <c r="C1" s="522"/>
      <c r="D1" s="522"/>
      <c r="E1" s="522"/>
      <c r="F1" s="673"/>
      <c r="G1" s="673"/>
      <c r="H1" s="673"/>
      <c r="I1" s="673"/>
      <c r="J1" s="673"/>
      <c r="K1" s="673"/>
      <c r="L1" s="673"/>
      <c r="M1" s="673"/>
      <c r="N1" s="673"/>
      <c r="O1" s="673"/>
      <c r="P1" s="673"/>
      <c r="Q1" s="673"/>
      <c r="R1" s="673"/>
      <c r="S1" s="673"/>
      <c r="T1" s="673"/>
      <c r="U1" s="673"/>
      <c r="V1" s="673"/>
      <c r="W1" s="673"/>
      <c r="X1" s="673"/>
      <c r="Y1" s="673"/>
      <c r="Z1" s="673"/>
      <c r="AA1" s="673"/>
      <c r="AB1" s="673"/>
      <c r="AC1" s="673"/>
      <c r="AD1" s="673"/>
      <c r="AE1" s="673"/>
      <c r="AF1" s="673"/>
      <c r="AG1" s="673"/>
      <c r="AH1" s="673"/>
      <c r="AI1" s="673"/>
      <c r="AJ1" s="673"/>
      <c r="AK1" s="673"/>
      <c r="AL1" s="673"/>
      <c r="AM1" s="673"/>
      <c r="AN1" s="673"/>
      <c r="AO1" s="673"/>
      <c r="AP1" s="673"/>
      <c r="AQ1" s="673"/>
      <c r="AR1" s="673"/>
      <c r="AS1" s="673"/>
      <c r="AT1" s="673"/>
      <c r="AU1" s="673"/>
      <c r="AV1" s="673"/>
      <c r="AW1" s="673"/>
      <c r="AX1" s="673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</row>
    <row r="2" spans="6:34" ht="15" customHeight="1"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</row>
    <row r="3" spans="1:39" ht="15" customHeight="1" thickBot="1">
      <c r="A3" s="3"/>
      <c r="B3" s="3"/>
      <c r="I3" s="3"/>
      <c r="J3" s="3"/>
      <c r="K3" s="3"/>
      <c r="U3" s="52"/>
      <c r="V3" s="52"/>
      <c r="W3" s="52"/>
      <c r="X3" s="53"/>
      <c r="Y3" s="53"/>
      <c r="Z3" s="53"/>
      <c r="AA3" s="53"/>
      <c r="AB3" s="53"/>
      <c r="AC3" s="53"/>
      <c r="AD3" s="54"/>
      <c r="AE3" s="54"/>
      <c r="AM3" s="15"/>
    </row>
    <row r="4" spans="1:62" ht="33" customHeight="1">
      <c r="A4" s="543" t="s">
        <v>26</v>
      </c>
      <c r="B4" s="648"/>
      <c r="C4" s="648"/>
      <c r="D4" s="648"/>
      <c r="E4" s="648"/>
      <c r="F4" s="648"/>
      <c r="G4" s="648"/>
      <c r="H4" s="648"/>
      <c r="I4" s="648"/>
      <c r="J4" s="648"/>
      <c r="K4" s="647" t="s">
        <v>167</v>
      </c>
      <c r="L4" s="648"/>
      <c r="M4" s="648"/>
      <c r="N4" s="648"/>
      <c r="O4" s="648"/>
      <c r="P4" s="648"/>
      <c r="Q4" s="648"/>
      <c r="R4" s="648"/>
      <c r="S4" s="648"/>
      <c r="T4" s="648"/>
      <c r="U4" s="647" t="s">
        <v>168</v>
      </c>
      <c r="V4" s="648"/>
      <c r="W4" s="648"/>
      <c r="X4" s="648"/>
      <c r="Y4" s="648"/>
      <c r="Z4" s="648"/>
      <c r="AA4" s="648"/>
      <c r="AB4" s="648"/>
      <c r="AC4" s="648"/>
      <c r="AD4" s="648"/>
      <c r="AE4" s="647" t="s">
        <v>169</v>
      </c>
      <c r="AF4" s="674"/>
      <c r="AG4" s="674"/>
      <c r="AH4" s="674"/>
      <c r="AI4" s="674"/>
      <c r="AJ4" s="674"/>
      <c r="AK4" s="674"/>
      <c r="AL4" s="674"/>
      <c r="AM4" s="674"/>
      <c r="AN4" s="674"/>
      <c r="AO4" s="647" t="s">
        <v>170</v>
      </c>
      <c r="AP4" s="674"/>
      <c r="AQ4" s="674"/>
      <c r="AR4" s="674"/>
      <c r="AS4" s="674"/>
      <c r="AT4" s="674"/>
      <c r="AU4" s="674"/>
      <c r="AV4" s="674"/>
      <c r="AW4" s="674"/>
      <c r="AX4" s="675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</row>
    <row r="5" spans="1:62" ht="16.5" customHeight="1">
      <c r="A5" s="508"/>
      <c r="B5" s="702"/>
      <c r="C5" s="702"/>
      <c r="D5" s="702"/>
      <c r="E5" s="702"/>
      <c r="F5" s="702"/>
      <c r="G5" s="702"/>
      <c r="H5" s="702"/>
      <c r="I5" s="702"/>
      <c r="J5" s="702"/>
      <c r="K5" s="706" t="s">
        <v>109</v>
      </c>
      <c r="L5" s="702"/>
      <c r="M5" s="702"/>
      <c r="N5" s="702"/>
      <c r="O5" s="702"/>
      <c r="P5" s="702"/>
      <c r="Q5" s="702"/>
      <c r="R5" s="702"/>
      <c r="S5" s="702"/>
      <c r="T5" s="702"/>
      <c r="U5" s="715" t="s">
        <v>110</v>
      </c>
      <c r="V5" s="702"/>
      <c r="W5" s="702"/>
      <c r="X5" s="702"/>
      <c r="Y5" s="702"/>
      <c r="Z5" s="702"/>
      <c r="AA5" s="702"/>
      <c r="AB5" s="702"/>
      <c r="AC5" s="702"/>
      <c r="AD5" s="702"/>
      <c r="AE5" s="715" t="s">
        <v>110</v>
      </c>
      <c r="AF5" s="702"/>
      <c r="AG5" s="702"/>
      <c r="AH5" s="702"/>
      <c r="AI5" s="702"/>
      <c r="AJ5" s="702"/>
      <c r="AK5" s="702"/>
      <c r="AL5" s="702"/>
      <c r="AM5" s="702"/>
      <c r="AN5" s="702"/>
      <c r="AO5" s="715" t="s">
        <v>110</v>
      </c>
      <c r="AP5" s="702"/>
      <c r="AQ5" s="702"/>
      <c r="AR5" s="702"/>
      <c r="AS5" s="702"/>
      <c r="AT5" s="702"/>
      <c r="AU5" s="702"/>
      <c r="AV5" s="702"/>
      <c r="AW5" s="702"/>
      <c r="AX5" s="702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</row>
    <row r="6" spans="1:62" ht="16.5" customHeight="1">
      <c r="A6" s="509" t="s">
        <v>0</v>
      </c>
      <c r="B6" s="683"/>
      <c r="C6" s="683"/>
      <c r="D6" s="683"/>
      <c r="E6" s="683"/>
      <c r="F6" s="683"/>
      <c r="G6" s="683"/>
      <c r="H6" s="683"/>
      <c r="I6" s="683"/>
      <c r="J6" s="703"/>
      <c r="K6" s="707">
        <v>345</v>
      </c>
      <c r="L6" s="708"/>
      <c r="M6" s="708"/>
      <c r="N6" s="708"/>
      <c r="O6" s="708"/>
      <c r="P6" s="708"/>
      <c r="Q6" s="708"/>
      <c r="R6" s="708"/>
      <c r="S6" s="708"/>
      <c r="T6" s="708"/>
      <c r="U6" s="707">
        <v>3620</v>
      </c>
      <c r="V6" s="708"/>
      <c r="W6" s="708"/>
      <c r="X6" s="708"/>
      <c r="Y6" s="708"/>
      <c r="Z6" s="708"/>
      <c r="AA6" s="708"/>
      <c r="AB6" s="708"/>
      <c r="AC6" s="708"/>
      <c r="AD6" s="708"/>
      <c r="AE6" s="707">
        <v>1290</v>
      </c>
      <c r="AF6" s="708"/>
      <c r="AG6" s="708"/>
      <c r="AH6" s="708"/>
      <c r="AI6" s="708"/>
      <c r="AJ6" s="708"/>
      <c r="AK6" s="708"/>
      <c r="AL6" s="708"/>
      <c r="AM6" s="708"/>
      <c r="AN6" s="708"/>
      <c r="AO6" s="721">
        <v>2330</v>
      </c>
      <c r="AP6" s="722"/>
      <c r="AQ6" s="722"/>
      <c r="AR6" s="722"/>
      <c r="AS6" s="722"/>
      <c r="AT6" s="722"/>
      <c r="AU6" s="722"/>
      <c r="AV6" s="722"/>
      <c r="AW6" s="722"/>
      <c r="AX6" s="722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</row>
    <row r="7" spans="1:62" ht="16.5" customHeight="1">
      <c r="A7" s="494">
        <v>19</v>
      </c>
      <c r="B7" s="704"/>
      <c r="C7" s="704"/>
      <c r="D7" s="704"/>
      <c r="E7" s="704"/>
      <c r="F7" s="704"/>
      <c r="G7" s="704"/>
      <c r="H7" s="704"/>
      <c r="I7" s="704"/>
      <c r="J7" s="705"/>
      <c r="K7" s="709">
        <v>343</v>
      </c>
      <c r="L7" s="707"/>
      <c r="M7" s="707"/>
      <c r="N7" s="707"/>
      <c r="O7" s="707"/>
      <c r="P7" s="707"/>
      <c r="Q7" s="707"/>
      <c r="R7" s="707"/>
      <c r="S7" s="707"/>
      <c r="T7" s="707"/>
      <c r="U7" s="707">
        <v>3711</v>
      </c>
      <c r="V7" s="707"/>
      <c r="W7" s="707"/>
      <c r="X7" s="707"/>
      <c r="Y7" s="707"/>
      <c r="Z7" s="707"/>
      <c r="AA7" s="707"/>
      <c r="AB7" s="707"/>
      <c r="AC7" s="707"/>
      <c r="AD7" s="707"/>
      <c r="AE7" s="707">
        <v>1333</v>
      </c>
      <c r="AF7" s="707"/>
      <c r="AG7" s="707"/>
      <c r="AH7" s="707"/>
      <c r="AI7" s="707"/>
      <c r="AJ7" s="707"/>
      <c r="AK7" s="707"/>
      <c r="AL7" s="707"/>
      <c r="AM7" s="707"/>
      <c r="AN7" s="707"/>
      <c r="AO7" s="707">
        <v>2378</v>
      </c>
      <c r="AP7" s="707"/>
      <c r="AQ7" s="707"/>
      <c r="AR7" s="707"/>
      <c r="AS7" s="707"/>
      <c r="AT7" s="707"/>
      <c r="AU7" s="707"/>
      <c r="AV7" s="707"/>
      <c r="AW7" s="707"/>
      <c r="AX7" s="707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</row>
    <row r="8" spans="1:62" ht="16.5" customHeight="1">
      <c r="A8" s="572">
        <v>20</v>
      </c>
      <c r="B8" s="683"/>
      <c r="C8" s="683"/>
      <c r="D8" s="683"/>
      <c r="E8" s="683"/>
      <c r="F8" s="683"/>
      <c r="G8" s="683"/>
      <c r="H8" s="683"/>
      <c r="I8" s="683"/>
      <c r="J8" s="703"/>
      <c r="K8" s="710">
        <f>SUM(K10:K23)</f>
        <v>343</v>
      </c>
      <c r="L8" s="711"/>
      <c r="M8" s="711"/>
      <c r="N8" s="711"/>
      <c r="O8" s="711"/>
      <c r="P8" s="711"/>
      <c r="Q8" s="711"/>
      <c r="R8" s="711"/>
      <c r="S8" s="711"/>
      <c r="T8" s="711"/>
      <c r="U8" s="711">
        <f>U10+U11+U12+U13+U14+U16+U17+U18+U19+U20+U22+U23</f>
        <v>4100</v>
      </c>
      <c r="V8" s="711"/>
      <c r="W8" s="711"/>
      <c r="X8" s="711"/>
      <c r="Y8" s="711"/>
      <c r="Z8" s="711"/>
      <c r="AA8" s="711"/>
      <c r="AB8" s="711"/>
      <c r="AC8" s="711"/>
      <c r="AD8" s="711"/>
      <c r="AE8" s="711">
        <f>AE10+AE11+AE12+AE13+AE14+AE16+AE17+AE18+AE19+AE20+AE22+AE23</f>
        <v>1595</v>
      </c>
      <c r="AF8" s="711"/>
      <c r="AG8" s="711"/>
      <c r="AH8" s="711"/>
      <c r="AI8" s="711"/>
      <c r="AJ8" s="711"/>
      <c r="AK8" s="711"/>
      <c r="AL8" s="711"/>
      <c r="AM8" s="711"/>
      <c r="AN8" s="711"/>
      <c r="AO8" s="711">
        <f>AO10+AO11+AO12+AO13+AO14+AO16+AO17+AO18+AO19+AO20+AO22+AO23</f>
        <v>2505</v>
      </c>
      <c r="AP8" s="711"/>
      <c r="AQ8" s="711"/>
      <c r="AR8" s="711"/>
      <c r="AS8" s="711"/>
      <c r="AT8" s="711"/>
      <c r="AU8" s="711"/>
      <c r="AV8" s="711"/>
      <c r="AW8" s="711"/>
      <c r="AX8" s="711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</row>
    <row r="9" spans="1:50" ht="16.5" customHeight="1">
      <c r="A9" s="508"/>
      <c r="B9" s="702"/>
      <c r="C9" s="702"/>
      <c r="D9" s="702"/>
      <c r="E9" s="702"/>
      <c r="F9" s="702"/>
      <c r="G9" s="702"/>
      <c r="H9" s="702"/>
      <c r="I9" s="702"/>
      <c r="J9" s="702"/>
      <c r="K9" s="712"/>
      <c r="L9" s="702"/>
      <c r="M9" s="702"/>
      <c r="N9" s="702"/>
      <c r="O9" s="702"/>
      <c r="P9" s="702"/>
      <c r="Q9" s="702"/>
      <c r="R9" s="702"/>
      <c r="S9" s="702"/>
      <c r="T9" s="702"/>
      <c r="U9" s="713"/>
      <c r="V9" s="702"/>
      <c r="W9" s="702"/>
      <c r="X9" s="702"/>
      <c r="Y9" s="702"/>
      <c r="Z9" s="702"/>
      <c r="AA9" s="702"/>
      <c r="AB9" s="702"/>
      <c r="AC9" s="702"/>
      <c r="AD9" s="702"/>
      <c r="AE9" s="717"/>
      <c r="AF9" s="702"/>
      <c r="AG9" s="702"/>
      <c r="AH9" s="702"/>
      <c r="AI9" s="702"/>
      <c r="AJ9" s="702"/>
      <c r="AK9" s="702"/>
      <c r="AL9" s="702"/>
      <c r="AM9" s="702"/>
      <c r="AN9" s="702"/>
      <c r="AO9" s="713"/>
      <c r="AP9" s="718"/>
      <c r="AQ9" s="718"/>
      <c r="AR9" s="718"/>
      <c r="AS9" s="718"/>
      <c r="AT9" s="718"/>
      <c r="AU9" s="718"/>
      <c r="AV9" s="718"/>
      <c r="AW9" s="718"/>
      <c r="AX9" s="718"/>
    </row>
    <row r="10" spans="1:50" ht="16.5" customHeight="1">
      <c r="A10" s="508" t="s">
        <v>113</v>
      </c>
      <c r="B10" s="702"/>
      <c r="C10" s="702"/>
      <c r="D10" s="702"/>
      <c r="E10" s="702"/>
      <c r="F10" s="702"/>
      <c r="G10" s="702"/>
      <c r="H10" s="702"/>
      <c r="I10" s="702"/>
      <c r="J10" s="702"/>
      <c r="K10" s="712">
        <v>29</v>
      </c>
      <c r="L10" s="702"/>
      <c r="M10" s="702"/>
      <c r="N10" s="702"/>
      <c r="O10" s="702"/>
      <c r="P10" s="702"/>
      <c r="Q10" s="702"/>
      <c r="R10" s="702"/>
      <c r="S10" s="702"/>
      <c r="T10" s="702"/>
      <c r="U10" s="713">
        <v>310</v>
      </c>
      <c r="V10" s="702"/>
      <c r="W10" s="702"/>
      <c r="X10" s="702"/>
      <c r="Y10" s="702"/>
      <c r="Z10" s="702"/>
      <c r="AA10" s="702"/>
      <c r="AB10" s="702"/>
      <c r="AC10" s="702"/>
      <c r="AD10" s="702"/>
      <c r="AE10" s="717">
        <v>88</v>
      </c>
      <c r="AF10" s="702"/>
      <c r="AG10" s="702"/>
      <c r="AH10" s="702"/>
      <c r="AI10" s="702"/>
      <c r="AJ10" s="702"/>
      <c r="AK10" s="702"/>
      <c r="AL10" s="702"/>
      <c r="AM10" s="702"/>
      <c r="AN10" s="702"/>
      <c r="AO10" s="713">
        <v>222</v>
      </c>
      <c r="AP10" s="718"/>
      <c r="AQ10" s="718"/>
      <c r="AR10" s="718"/>
      <c r="AS10" s="718"/>
      <c r="AT10" s="718"/>
      <c r="AU10" s="718"/>
      <c r="AV10" s="718"/>
      <c r="AW10" s="718"/>
      <c r="AX10" s="718"/>
    </row>
    <row r="11" spans="1:50" ht="16.5" customHeight="1">
      <c r="A11" s="508" t="s">
        <v>344</v>
      </c>
      <c r="B11" s="702"/>
      <c r="C11" s="702"/>
      <c r="D11" s="702"/>
      <c r="E11" s="702"/>
      <c r="F11" s="702"/>
      <c r="G11" s="702"/>
      <c r="H11" s="702"/>
      <c r="I11" s="702"/>
      <c r="J11" s="702"/>
      <c r="K11" s="712">
        <v>27</v>
      </c>
      <c r="L11" s="702"/>
      <c r="M11" s="702"/>
      <c r="N11" s="702"/>
      <c r="O11" s="702"/>
      <c r="P11" s="702"/>
      <c r="Q11" s="702"/>
      <c r="R11" s="702"/>
      <c r="S11" s="702"/>
      <c r="T11" s="702"/>
      <c r="U11" s="713">
        <v>387</v>
      </c>
      <c r="V11" s="702"/>
      <c r="W11" s="702"/>
      <c r="X11" s="702"/>
      <c r="Y11" s="702"/>
      <c r="Z11" s="702"/>
      <c r="AA11" s="702"/>
      <c r="AB11" s="702"/>
      <c r="AC11" s="702"/>
      <c r="AD11" s="702"/>
      <c r="AE11" s="717">
        <v>155</v>
      </c>
      <c r="AF11" s="702"/>
      <c r="AG11" s="702"/>
      <c r="AH11" s="702"/>
      <c r="AI11" s="702"/>
      <c r="AJ11" s="702"/>
      <c r="AK11" s="702"/>
      <c r="AL11" s="702"/>
      <c r="AM11" s="702"/>
      <c r="AN11" s="702"/>
      <c r="AO11" s="713">
        <v>232</v>
      </c>
      <c r="AP11" s="718"/>
      <c r="AQ11" s="718"/>
      <c r="AR11" s="718"/>
      <c r="AS11" s="718"/>
      <c r="AT11" s="718"/>
      <c r="AU11" s="718"/>
      <c r="AV11" s="718"/>
      <c r="AW11" s="718"/>
      <c r="AX11" s="718"/>
    </row>
    <row r="12" spans="1:50" ht="16.5" customHeight="1">
      <c r="A12" s="508" t="s">
        <v>48</v>
      </c>
      <c r="B12" s="702"/>
      <c r="C12" s="702"/>
      <c r="D12" s="702"/>
      <c r="E12" s="702"/>
      <c r="F12" s="702"/>
      <c r="G12" s="702"/>
      <c r="H12" s="702"/>
      <c r="I12" s="702"/>
      <c r="J12" s="702"/>
      <c r="K12" s="712">
        <v>30</v>
      </c>
      <c r="L12" s="702"/>
      <c r="M12" s="702"/>
      <c r="N12" s="702"/>
      <c r="O12" s="702"/>
      <c r="P12" s="702"/>
      <c r="Q12" s="702"/>
      <c r="R12" s="702"/>
      <c r="S12" s="702"/>
      <c r="T12" s="702"/>
      <c r="U12" s="713">
        <v>328</v>
      </c>
      <c r="V12" s="702"/>
      <c r="W12" s="702"/>
      <c r="X12" s="702"/>
      <c r="Y12" s="702"/>
      <c r="Z12" s="702"/>
      <c r="AA12" s="702"/>
      <c r="AB12" s="702"/>
      <c r="AC12" s="702"/>
      <c r="AD12" s="702"/>
      <c r="AE12" s="717">
        <v>104</v>
      </c>
      <c r="AF12" s="702"/>
      <c r="AG12" s="702"/>
      <c r="AH12" s="702"/>
      <c r="AI12" s="702"/>
      <c r="AJ12" s="702"/>
      <c r="AK12" s="702"/>
      <c r="AL12" s="702"/>
      <c r="AM12" s="702"/>
      <c r="AN12" s="702"/>
      <c r="AO12" s="713">
        <v>224</v>
      </c>
      <c r="AP12" s="718"/>
      <c r="AQ12" s="718"/>
      <c r="AR12" s="718"/>
      <c r="AS12" s="718"/>
      <c r="AT12" s="718"/>
      <c r="AU12" s="718"/>
      <c r="AV12" s="718"/>
      <c r="AW12" s="718"/>
      <c r="AX12" s="718"/>
    </row>
    <row r="13" spans="1:62" ht="16.5" customHeight="1">
      <c r="A13" s="508" t="s">
        <v>49</v>
      </c>
      <c r="B13" s="702"/>
      <c r="C13" s="702"/>
      <c r="D13" s="702"/>
      <c r="E13" s="702"/>
      <c r="F13" s="702"/>
      <c r="G13" s="702"/>
      <c r="H13" s="702"/>
      <c r="I13" s="702"/>
      <c r="J13" s="702"/>
      <c r="K13" s="712">
        <v>30</v>
      </c>
      <c r="L13" s="702"/>
      <c r="M13" s="702"/>
      <c r="N13" s="702"/>
      <c r="O13" s="702"/>
      <c r="P13" s="702"/>
      <c r="Q13" s="702"/>
      <c r="R13" s="702"/>
      <c r="S13" s="702"/>
      <c r="T13" s="702"/>
      <c r="U13" s="713">
        <v>312</v>
      </c>
      <c r="V13" s="702"/>
      <c r="W13" s="702"/>
      <c r="X13" s="702"/>
      <c r="Y13" s="702"/>
      <c r="Z13" s="702"/>
      <c r="AA13" s="702"/>
      <c r="AB13" s="702"/>
      <c r="AC13" s="702"/>
      <c r="AD13" s="702"/>
      <c r="AE13" s="717">
        <v>116</v>
      </c>
      <c r="AF13" s="702"/>
      <c r="AG13" s="702"/>
      <c r="AH13" s="702"/>
      <c r="AI13" s="702"/>
      <c r="AJ13" s="702"/>
      <c r="AK13" s="702"/>
      <c r="AL13" s="702"/>
      <c r="AM13" s="702"/>
      <c r="AN13" s="702"/>
      <c r="AO13" s="713">
        <v>196</v>
      </c>
      <c r="AP13" s="718"/>
      <c r="AQ13" s="718"/>
      <c r="AR13" s="718"/>
      <c r="AS13" s="718"/>
      <c r="AT13" s="718"/>
      <c r="AU13" s="718"/>
      <c r="AV13" s="718"/>
      <c r="AW13" s="718"/>
      <c r="AX13" s="718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</row>
    <row r="14" spans="1:50" ht="16.5" customHeight="1">
      <c r="A14" s="508" t="s">
        <v>50</v>
      </c>
      <c r="B14" s="702"/>
      <c r="C14" s="702"/>
      <c r="D14" s="702"/>
      <c r="E14" s="702"/>
      <c r="F14" s="702"/>
      <c r="G14" s="702"/>
      <c r="H14" s="702"/>
      <c r="I14" s="702"/>
      <c r="J14" s="702"/>
      <c r="K14" s="712">
        <v>31</v>
      </c>
      <c r="L14" s="702"/>
      <c r="M14" s="702"/>
      <c r="N14" s="702"/>
      <c r="O14" s="702"/>
      <c r="P14" s="702"/>
      <c r="Q14" s="702"/>
      <c r="R14" s="702"/>
      <c r="S14" s="702"/>
      <c r="T14" s="702"/>
      <c r="U14" s="713">
        <v>376</v>
      </c>
      <c r="V14" s="702"/>
      <c r="W14" s="702"/>
      <c r="X14" s="702"/>
      <c r="Y14" s="702"/>
      <c r="Z14" s="702"/>
      <c r="AA14" s="702"/>
      <c r="AB14" s="702"/>
      <c r="AC14" s="702"/>
      <c r="AD14" s="702"/>
      <c r="AE14" s="717">
        <v>160</v>
      </c>
      <c r="AF14" s="702"/>
      <c r="AG14" s="702"/>
      <c r="AH14" s="702"/>
      <c r="AI14" s="702"/>
      <c r="AJ14" s="702"/>
      <c r="AK14" s="702"/>
      <c r="AL14" s="702"/>
      <c r="AM14" s="702"/>
      <c r="AN14" s="702"/>
      <c r="AO14" s="713">
        <v>216</v>
      </c>
      <c r="AP14" s="718"/>
      <c r="AQ14" s="718"/>
      <c r="AR14" s="718"/>
      <c r="AS14" s="718"/>
      <c r="AT14" s="718"/>
      <c r="AU14" s="718"/>
      <c r="AV14" s="718"/>
      <c r="AW14" s="718"/>
      <c r="AX14" s="718"/>
    </row>
    <row r="15" spans="1:62" ht="16.5" customHeight="1">
      <c r="A15" s="508"/>
      <c r="B15" s="702"/>
      <c r="C15" s="702"/>
      <c r="D15" s="702"/>
      <c r="E15" s="702"/>
      <c r="F15" s="702"/>
      <c r="G15" s="702"/>
      <c r="H15" s="702"/>
      <c r="I15" s="702"/>
      <c r="J15" s="702"/>
      <c r="K15" s="712"/>
      <c r="L15" s="702"/>
      <c r="M15" s="702"/>
      <c r="N15" s="702"/>
      <c r="O15" s="702"/>
      <c r="P15" s="702"/>
      <c r="Q15" s="702"/>
      <c r="R15" s="702"/>
      <c r="S15" s="702"/>
      <c r="T15" s="702"/>
      <c r="U15" s="713"/>
      <c r="V15" s="702"/>
      <c r="W15" s="702"/>
      <c r="X15" s="702"/>
      <c r="Y15" s="702"/>
      <c r="Z15" s="702"/>
      <c r="AA15" s="702"/>
      <c r="AB15" s="702"/>
      <c r="AC15" s="702"/>
      <c r="AD15" s="702"/>
      <c r="AE15" s="717"/>
      <c r="AF15" s="702"/>
      <c r="AG15" s="702"/>
      <c r="AH15" s="702"/>
      <c r="AI15" s="702"/>
      <c r="AJ15" s="702"/>
      <c r="AK15" s="702"/>
      <c r="AL15" s="702"/>
      <c r="AM15" s="702"/>
      <c r="AN15" s="702"/>
      <c r="AO15" s="713"/>
      <c r="AP15" s="718"/>
      <c r="AQ15" s="718"/>
      <c r="AR15" s="718"/>
      <c r="AS15" s="718"/>
      <c r="AT15" s="718"/>
      <c r="AU15" s="718"/>
      <c r="AV15" s="718"/>
      <c r="AW15" s="718"/>
      <c r="AX15" s="718"/>
      <c r="BC15" s="53"/>
      <c r="BD15" s="53"/>
      <c r="BE15" s="53"/>
      <c r="BF15" s="53"/>
      <c r="BG15" s="53"/>
      <c r="BH15" s="53"/>
      <c r="BI15" s="53"/>
      <c r="BJ15" s="53"/>
    </row>
    <row r="16" spans="1:62" ht="16.5" customHeight="1">
      <c r="A16" s="508" t="s">
        <v>51</v>
      </c>
      <c r="B16" s="702"/>
      <c r="C16" s="702"/>
      <c r="D16" s="702"/>
      <c r="E16" s="702"/>
      <c r="F16" s="702"/>
      <c r="G16" s="702"/>
      <c r="H16" s="702"/>
      <c r="I16" s="702"/>
      <c r="J16" s="702"/>
      <c r="K16" s="712">
        <v>28</v>
      </c>
      <c r="L16" s="702"/>
      <c r="M16" s="702"/>
      <c r="N16" s="702"/>
      <c r="O16" s="702"/>
      <c r="P16" s="702"/>
      <c r="Q16" s="702"/>
      <c r="R16" s="702"/>
      <c r="S16" s="702"/>
      <c r="T16" s="702"/>
      <c r="U16" s="713">
        <v>275</v>
      </c>
      <c r="V16" s="702"/>
      <c r="W16" s="702"/>
      <c r="X16" s="702"/>
      <c r="Y16" s="702"/>
      <c r="Z16" s="702"/>
      <c r="AA16" s="702"/>
      <c r="AB16" s="702"/>
      <c r="AC16" s="702"/>
      <c r="AD16" s="702"/>
      <c r="AE16" s="717">
        <v>113</v>
      </c>
      <c r="AF16" s="702"/>
      <c r="AG16" s="702"/>
      <c r="AH16" s="702"/>
      <c r="AI16" s="702"/>
      <c r="AJ16" s="702"/>
      <c r="AK16" s="702"/>
      <c r="AL16" s="702"/>
      <c r="AM16" s="702"/>
      <c r="AN16" s="702"/>
      <c r="AO16" s="713">
        <v>162</v>
      </c>
      <c r="AP16" s="718"/>
      <c r="AQ16" s="718"/>
      <c r="AR16" s="718"/>
      <c r="AS16" s="718"/>
      <c r="AT16" s="718"/>
      <c r="AU16" s="718"/>
      <c r="AV16" s="718"/>
      <c r="AW16" s="718"/>
      <c r="AX16" s="71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</row>
    <row r="17" spans="1:62" ht="16.5" customHeight="1">
      <c r="A17" s="508" t="s">
        <v>52</v>
      </c>
      <c r="B17" s="702"/>
      <c r="C17" s="702"/>
      <c r="D17" s="702"/>
      <c r="E17" s="702"/>
      <c r="F17" s="702"/>
      <c r="G17" s="702"/>
      <c r="H17" s="702"/>
      <c r="I17" s="702"/>
      <c r="J17" s="702"/>
      <c r="K17" s="712">
        <v>30</v>
      </c>
      <c r="L17" s="702"/>
      <c r="M17" s="702"/>
      <c r="N17" s="702"/>
      <c r="O17" s="702"/>
      <c r="P17" s="702"/>
      <c r="Q17" s="702"/>
      <c r="R17" s="702"/>
      <c r="S17" s="702"/>
      <c r="T17" s="702"/>
      <c r="U17" s="713">
        <v>395</v>
      </c>
      <c r="V17" s="702"/>
      <c r="W17" s="702"/>
      <c r="X17" s="702"/>
      <c r="Y17" s="702"/>
      <c r="Z17" s="702"/>
      <c r="AA17" s="702"/>
      <c r="AB17" s="702"/>
      <c r="AC17" s="702"/>
      <c r="AD17" s="702"/>
      <c r="AE17" s="717">
        <v>178</v>
      </c>
      <c r="AF17" s="702"/>
      <c r="AG17" s="702"/>
      <c r="AH17" s="702"/>
      <c r="AI17" s="702"/>
      <c r="AJ17" s="702"/>
      <c r="AK17" s="702"/>
      <c r="AL17" s="702"/>
      <c r="AM17" s="702"/>
      <c r="AN17" s="702"/>
      <c r="AO17" s="713">
        <v>217</v>
      </c>
      <c r="AP17" s="718"/>
      <c r="AQ17" s="718"/>
      <c r="AR17" s="718"/>
      <c r="AS17" s="718"/>
      <c r="AT17" s="718"/>
      <c r="AU17" s="718"/>
      <c r="AV17" s="718"/>
      <c r="AW17" s="718"/>
      <c r="AX17" s="71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</row>
    <row r="18" spans="1:62" ht="16.5" customHeight="1">
      <c r="A18" s="508" t="s">
        <v>53</v>
      </c>
      <c r="B18" s="702"/>
      <c r="C18" s="702"/>
      <c r="D18" s="702"/>
      <c r="E18" s="702"/>
      <c r="F18" s="702"/>
      <c r="G18" s="702"/>
      <c r="H18" s="702"/>
      <c r="I18" s="702"/>
      <c r="J18" s="702"/>
      <c r="K18" s="712">
        <v>27</v>
      </c>
      <c r="L18" s="702"/>
      <c r="M18" s="702"/>
      <c r="N18" s="702"/>
      <c r="O18" s="702"/>
      <c r="P18" s="702"/>
      <c r="Q18" s="702"/>
      <c r="R18" s="702"/>
      <c r="S18" s="702"/>
      <c r="T18" s="702"/>
      <c r="U18" s="713">
        <v>315</v>
      </c>
      <c r="V18" s="702"/>
      <c r="W18" s="702"/>
      <c r="X18" s="702"/>
      <c r="Y18" s="702"/>
      <c r="Z18" s="702"/>
      <c r="AA18" s="702"/>
      <c r="AB18" s="702"/>
      <c r="AC18" s="702"/>
      <c r="AD18" s="702"/>
      <c r="AE18" s="717">
        <v>110</v>
      </c>
      <c r="AF18" s="718"/>
      <c r="AG18" s="718"/>
      <c r="AH18" s="718"/>
      <c r="AI18" s="718"/>
      <c r="AJ18" s="718"/>
      <c r="AK18" s="718"/>
      <c r="AL18" s="718"/>
      <c r="AM18" s="718"/>
      <c r="AN18" s="718"/>
      <c r="AO18" s="713">
        <v>205</v>
      </c>
      <c r="AP18" s="718"/>
      <c r="AQ18" s="718"/>
      <c r="AR18" s="718"/>
      <c r="AS18" s="718"/>
      <c r="AT18" s="718"/>
      <c r="AU18" s="718"/>
      <c r="AV18" s="718"/>
      <c r="AW18" s="718"/>
      <c r="AX18" s="718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</row>
    <row r="19" spans="1:62" ht="16.5" customHeight="1">
      <c r="A19" s="508" t="s">
        <v>54</v>
      </c>
      <c r="B19" s="702"/>
      <c r="C19" s="702"/>
      <c r="D19" s="702"/>
      <c r="E19" s="702"/>
      <c r="F19" s="702"/>
      <c r="G19" s="702"/>
      <c r="H19" s="702"/>
      <c r="I19" s="702"/>
      <c r="J19" s="702"/>
      <c r="K19" s="712">
        <v>27</v>
      </c>
      <c r="L19" s="702"/>
      <c r="M19" s="702"/>
      <c r="N19" s="702"/>
      <c r="O19" s="702"/>
      <c r="P19" s="702"/>
      <c r="Q19" s="702"/>
      <c r="R19" s="702"/>
      <c r="S19" s="702"/>
      <c r="T19" s="702"/>
      <c r="U19" s="713">
        <v>353</v>
      </c>
      <c r="V19" s="702"/>
      <c r="W19" s="702"/>
      <c r="X19" s="702"/>
      <c r="Y19" s="702"/>
      <c r="Z19" s="702"/>
      <c r="AA19" s="702"/>
      <c r="AB19" s="702"/>
      <c r="AC19" s="702"/>
      <c r="AD19" s="702"/>
      <c r="AE19" s="717">
        <v>129</v>
      </c>
      <c r="AF19" s="718"/>
      <c r="AG19" s="718"/>
      <c r="AH19" s="718"/>
      <c r="AI19" s="718"/>
      <c r="AJ19" s="718"/>
      <c r="AK19" s="718"/>
      <c r="AL19" s="718"/>
      <c r="AM19" s="718"/>
      <c r="AN19" s="718"/>
      <c r="AO19" s="713">
        <v>224</v>
      </c>
      <c r="AP19" s="718"/>
      <c r="AQ19" s="718"/>
      <c r="AR19" s="718"/>
      <c r="AS19" s="718"/>
      <c r="AT19" s="718"/>
      <c r="AU19" s="718"/>
      <c r="AV19" s="718"/>
      <c r="AW19" s="718"/>
      <c r="AX19" s="718"/>
      <c r="AY19" s="9"/>
      <c r="AZ19" s="9"/>
      <c r="BA19" s="9"/>
      <c r="BB19" s="9"/>
      <c r="BC19" s="9"/>
      <c r="BD19" s="9"/>
      <c r="BE19" s="9"/>
      <c r="BF19" s="9"/>
      <c r="BG19" s="9"/>
      <c r="BH19" s="76"/>
      <c r="BI19" s="76"/>
      <c r="BJ19" s="76"/>
    </row>
    <row r="20" spans="1:62" ht="16.5" customHeight="1">
      <c r="A20" s="508" t="s">
        <v>1</v>
      </c>
      <c r="B20" s="702"/>
      <c r="C20" s="702"/>
      <c r="D20" s="702"/>
      <c r="E20" s="702"/>
      <c r="F20" s="702"/>
      <c r="G20" s="702"/>
      <c r="H20" s="702"/>
      <c r="I20" s="702"/>
      <c r="J20" s="702"/>
      <c r="K20" s="712">
        <v>27</v>
      </c>
      <c r="L20" s="702"/>
      <c r="M20" s="702"/>
      <c r="N20" s="702"/>
      <c r="O20" s="702"/>
      <c r="P20" s="702"/>
      <c r="Q20" s="702"/>
      <c r="R20" s="702"/>
      <c r="S20" s="702"/>
      <c r="T20" s="702"/>
      <c r="U20" s="713">
        <v>346</v>
      </c>
      <c r="V20" s="702"/>
      <c r="W20" s="702"/>
      <c r="X20" s="702"/>
      <c r="Y20" s="702"/>
      <c r="Z20" s="702"/>
      <c r="AA20" s="702"/>
      <c r="AB20" s="702"/>
      <c r="AC20" s="702"/>
      <c r="AD20" s="702"/>
      <c r="AE20" s="717">
        <v>150</v>
      </c>
      <c r="AF20" s="718"/>
      <c r="AG20" s="718"/>
      <c r="AH20" s="718"/>
      <c r="AI20" s="718"/>
      <c r="AJ20" s="718"/>
      <c r="AK20" s="718"/>
      <c r="AL20" s="718"/>
      <c r="AM20" s="718"/>
      <c r="AN20" s="718"/>
      <c r="AO20" s="713">
        <v>196</v>
      </c>
      <c r="AP20" s="718"/>
      <c r="AQ20" s="718"/>
      <c r="AR20" s="718"/>
      <c r="AS20" s="718"/>
      <c r="AT20" s="718"/>
      <c r="AU20" s="718"/>
      <c r="AV20" s="718"/>
      <c r="AW20" s="718"/>
      <c r="AX20" s="718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</row>
    <row r="21" spans="1:62" ht="16.5" customHeight="1">
      <c r="A21" s="508"/>
      <c r="B21" s="702"/>
      <c r="C21" s="702"/>
      <c r="D21" s="702"/>
      <c r="E21" s="702"/>
      <c r="F21" s="702"/>
      <c r="G21" s="702"/>
      <c r="H21" s="702"/>
      <c r="I21" s="702"/>
      <c r="J21" s="702"/>
      <c r="K21" s="712"/>
      <c r="L21" s="702"/>
      <c r="M21" s="702"/>
      <c r="N21" s="702"/>
      <c r="O21" s="702"/>
      <c r="P21" s="702"/>
      <c r="Q21" s="702"/>
      <c r="R21" s="702"/>
      <c r="S21" s="702"/>
      <c r="T21" s="702"/>
      <c r="U21" s="713"/>
      <c r="V21" s="702"/>
      <c r="W21" s="702"/>
      <c r="X21" s="702"/>
      <c r="Y21" s="702"/>
      <c r="Z21" s="702"/>
      <c r="AA21" s="702"/>
      <c r="AB21" s="702"/>
      <c r="AC21" s="702"/>
      <c r="AD21" s="702"/>
      <c r="AE21" s="717"/>
      <c r="AF21" s="718"/>
      <c r="AG21" s="718"/>
      <c r="AH21" s="718"/>
      <c r="AI21" s="718"/>
      <c r="AJ21" s="718"/>
      <c r="AK21" s="718"/>
      <c r="AL21" s="718"/>
      <c r="AM21" s="718"/>
      <c r="AN21" s="718"/>
      <c r="AO21" s="713"/>
      <c r="AP21" s="718"/>
      <c r="AQ21" s="718"/>
      <c r="AR21" s="718"/>
      <c r="AS21" s="718"/>
      <c r="AT21" s="718"/>
      <c r="AU21" s="718"/>
      <c r="AV21" s="718"/>
      <c r="AW21" s="718"/>
      <c r="AX21" s="718"/>
      <c r="AY21" s="11"/>
      <c r="AZ21" s="11"/>
      <c r="BA21" s="11"/>
      <c r="BB21" s="10"/>
      <c r="BC21" s="10"/>
      <c r="BD21" s="10"/>
      <c r="BE21" s="10"/>
      <c r="BF21" s="10"/>
      <c r="BG21" s="10"/>
      <c r="BH21" s="10"/>
      <c r="BI21" s="10"/>
      <c r="BJ21" s="10"/>
    </row>
    <row r="22" spans="1:62" ht="16.5" customHeight="1">
      <c r="A22" s="508" t="s">
        <v>55</v>
      </c>
      <c r="B22" s="702"/>
      <c r="C22" s="702"/>
      <c r="D22" s="702"/>
      <c r="E22" s="702"/>
      <c r="F22" s="702"/>
      <c r="G22" s="702"/>
      <c r="H22" s="702"/>
      <c r="I22" s="702"/>
      <c r="J22" s="702"/>
      <c r="K22" s="712">
        <v>27</v>
      </c>
      <c r="L22" s="702"/>
      <c r="M22" s="702"/>
      <c r="N22" s="702"/>
      <c r="O22" s="702"/>
      <c r="P22" s="702"/>
      <c r="Q22" s="702"/>
      <c r="R22" s="702"/>
      <c r="S22" s="702"/>
      <c r="T22" s="702"/>
      <c r="U22" s="713">
        <v>315</v>
      </c>
      <c r="V22" s="702"/>
      <c r="W22" s="702"/>
      <c r="X22" s="702"/>
      <c r="Y22" s="702"/>
      <c r="Z22" s="702"/>
      <c r="AA22" s="702"/>
      <c r="AB22" s="702"/>
      <c r="AC22" s="702"/>
      <c r="AD22" s="702"/>
      <c r="AE22" s="717">
        <v>130</v>
      </c>
      <c r="AF22" s="718"/>
      <c r="AG22" s="718"/>
      <c r="AH22" s="718"/>
      <c r="AI22" s="718"/>
      <c r="AJ22" s="718"/>
      <c r="AK22" s="718"/>
      <c r="AL22" s="718"/>
      <c r="AM22" s="718"/>
      <c r="AN22" s="718"/>
      <c r="AO22" s="713">
        <v>185</v>
      </c>
      <c r="AP22" s="718"/>
      <c r="AQ22" s="718"/>
      <c r="AR22" s="718"/>
      <c r="AS22" s="718"/>
      <c r="AT22" s="718"/>
      <c r="AU22" s="718"/>
      <c r="AV22" s="718"/>
      <c r="AW22" s="718"/>
      <c r="AX22" s="718"/>
      <c r="AY22" s="11"/>
      <c r="AZ22" s="11"/>
      <c r="BA22" s="11"/>
      <c r="BB22" s="10"/>
      <c r="BC22" s="10"/>
      <c r="BD22" s="10"/>
      <c r="BE22" s="10"/>
      <c r="BF22" s="10"/>
      <c r="BG22" s="10"/>
      <c r="BH22" s="10"/>
      <c r="BI22" s="10"/>
      <c r="BJ22" s="10"/>
    </row>
    <row r="23" spans="1:62" ht="16.5" customHeight="1">
      <c r="A23" s="501" t="s">
        <v>56</v>
      </c>
      <c r="B23" s="666"/>
      <c r="C23" s="666"/>
      <c r="D23" s="666"/>
      <c r="E23" s="666"/>
      <c r="F23" s="666"/>
      <c r="G23" s="666"/>
      <c r="H23" s="666"/>
      <c r="I23" s="666"/>
      <c r="J23" s="666"/>
      <c r="K23" s="714">
        <v>30</v>
      </c>
      <c r="L23" s="666"/>
      <c r="M23" s="666"/>
      <c r="N23" s="666"/>
      <c r="O23" s="666"/>
      <c r="P23" s="666"/>
      <c r="Q23" s="666"/>
      <c r="R23" s="666"/>
      <c r="S23" s="666"/>
      <c r="T23" s="666"/>
      <c r="U23" s="716">
        <v>388</v>
      </c>
      <c r="V23" s="666"/>
      <c r="W23" s="666"/>
      <c r="X23" s="666"/>
      <c r="Y23" s="666"/>
      <c r="Z23" s="666"/>
      <c r="AA23" s="666"/>
      <c r="AB23" s="666"/>
      <c r="AC23" s="666"/>
      <c r="AD23" s="666"/>
      <c r="AE23" s="719">
        <v>162</v>
      </c>
      <c r="AF23" s="720"/>
      <c r="AG23" s="720"/>
      <c r="AH23" s="720"/>
      <c r="AI23" s="720"/>
      <c r="AJ23" s="720"/>
      <c r="AK23" s="720"/>
      <c r="AL23" s="720"/>
      <c r="AM23" s="720"/>
      <c r="AN23" s="720"/>
      <c r="AO23" s="716">
        <v>226</v>
      </c>
      <c r="AP23" s="720"/>
      <c r="AQ23" s="720"/>
      <c r="AR23" s="720"/>
      <c r="AS23" s="720"/>
      <c r="AT23" s="720"/>
      <c r="AU23" s="720"/>
      <c r="AV23" s="720"/>
      <c r="AW23" s="720"/>
      <c r="AX23" s="720"/>
      <c r="AY23" s="11"/>
      <c r="AZ23" s="11"/>
      <c r="BA23" s="11"/>
      <c r="BB23" s="10"/>
      <c r="BC23" s="10"/>
      <c r="BD23" s="10"/>
      <c r="BE23" s="10"/>
      <c r="BF23" s="10"/>
      <c r="BG23" s="10"/>
      <c r="BH23" s="10"/>
      <c r="BI23" s="10"/>
      <c r="BJ23" s="10"/>
    </row>
    <row r="24" spans="1:62" ht="13.5" customHeight="1">
      <c r="A24" s="12" t="s">
        <v>549</v>
      </c>
      <c r="U24" s="52"/>
      <c r="V24" s="52"/>
      <c r="W24" s="52"/>
      <c r="AD24" s="54"/>
      <c r="AE24" s="10"/>
      <c r="AF24" s="10"/>
      <c r="AG24" s="10"/>
      <c r="AH24" s="10"/>
      <c r="AI24" s="11"/>
      <c r="AJ24" s="11"/>
      <c r="AK24" s="11"/>
      <c r="AL24" s="10"/>
      <c r="AM24" s="10"/>
      <c r="AN24" s="10"/>
      <c r="AO24" s="10"/>
      <c r="AP24" s="10"/>
      <c r="AQ24" s="11"/>
      <c r="AR24" s="11"/>
      <c r="AS24" s="11"/>
      <c r="AT24" s="10"/>
      <c r="AU24" s="10"/>
      <c r="AV24" s="10"/>
      <c r="AW24" s="10"/>
      <c r="AX24" s="10"/>
      <c r="AY24" s="11"/>
      <c r="AZ24" s="11"/>
      <c r="BA24" s="11"/>
      <c r="BB24" s="10"/>
      <c r="BC24" s="10"/>
      <c r="BD24" s="10"/>
      <c r="BE24" s="10"/>
      <c r="BF24" s="10"/>
      <c r="BG24" s="10"/>
      <c r="BH24" s="11"/>
      <c r="BI24" s="11"/>
      <c r="BJ24" s="11"/>
    </row>
    <row r="25" spans="2:44" ht="18.75" customHeight="1">
      <c r="B25" s="18"/>
      <c r="C25" s="18"/>
      <c r="D25" s="18"/>
      <c r="E25" s="18"/>
      <c r="I25" s="19"/>
      <c r="J25" s="19"/>
      <c r="K25" s="19"/>
      <c r="L25" s="8"/>
      <c r="M25" s="8"/>
      <c r="N25" s="8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1"/>
      <c r="AE25" s="11"/>
      <c r="AF25" s="11"/>
      <c r="AG25" s="11"/>
      <c r="AH25" s="11"/>
      <c r="AI25" s="10"/>
      <c r="AJ25" s="10"/>
      <c r="AK25" s="10"/>
      <c r="AL25" s="10"/>
      <c r="AM25" s="10"/>
      <c r="AN25" s="11"/>
      <c r="AO25" s="11"/>
      <c r="AP25" s="11"/>
      <c r="AQ25" s="11"/>
      <c r="AR25" s="11"/>
    </row>
    <row r="26" spans="1:47" ht="16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</row>
    <row r="27" spans="1:60" ht="18" customHeight="1">
      <c r="A27" s="522" t="s">
        <v>854</v>
      </c>
      <c r="B27" s="522"/>
      <c r="C27" s="522"/>
      <c r="D27" s="522"/>
      <c r="E27" s="522"/>
      <c r="F27" s="522"/>
      <c r="G27" s="522"/>
      <c r="H27" s="522"/>
      <c r="I27" s="522"/>
      <c r="J27" s="522"/>
      <c r="K27" s="522"/>
      <c r="L27" s="522"/>
      <c r="M27" s="522"/>
      <c r="N27" s="522"/>
      <c r="O27" s="522"/>
      <c r="P27" s="522"/>
      <c r="Q27" s="522"/>
      <c r="R27" s="522"/>
      <c r="S27" s="522"/>
      <c r="T27" s="522"/>
      <c r="U27" s="522"/>
      <c r="V27" s="522"/>
      <c r="W27" s="522"/>
      <c r="X27" s="522"/>
      <c r="Y27" s="522"/>
      <c r="Z27" s="522"/>
      <c r="AA27" s="522"/>
      <c r="AB27" s="522"/>
      <c r="AC27" s="522"/>
      <c r="AD27" s="522"/>
      <c r="AE27" s="522"/>
      <c r="AF27" s="522"/>
      <c r="AG27" s="522"/>
      <c r="AH27" s="522"/>
      <c r="AI27" s="522"/>
      <c r="AJ27" s="522"/>
      <c r="AK27" s="522"/>
      <c r="AL27" s="522"/>
      <c r="AM27" s="522"/>
      <c r="AN27" s="522"/>
      <c r="AO27" s="522"/>
      <c r="AP27" s="522"/>
      <c r="AQ27" s="522"/>
      <c r="AR27" s="522"/>
      <c r="AS27" s="522"/>
      <c r="AT27" s="522"/>
      <c r="AU27" s="522"/>
      <c r="AV27" s="522"/>
      <c r="AW27" s="522"/>
      <c r="AX27" s="522"/>
      <c r="AY27" s="1"/>
      <c r="AZ27" s="1"/>
      <c r="BA27" s="1"/>
      <c r="BB27" s="1"/>
      <c r="BC27" s="1"/>
      <c r="BD27" s="1"/>
      <c r="BE27" s="1"/>
      <c r="BF27" s="1"/>
      <c r="BG27" s="1"/>
      <c r="BH27" s="1"/>
    </row>
    <row r="28" ht="15" customHeight="1"/>
    <row r="29" spans="1:51" ht="15" customHeight="1" thickBot="1">
      <c r="A29" s="100" t="s">
        <v>171</v>
      </c>
      <c r="D29" s="4"/>
      <c r="F29" s="5"/>
      <c r="G29" s="6"/>
      <c r="H29" s="6"/>
      <c r="I29" s="6"/>
      <c r="M29" s="5"/>
      <c r="N29" s="5"/>
      <c r="O29" s="5"/>
      <c r="P29" s="5"/>
      <c r="AG29" s="3"/>
      <c r="AM29" s="7"/>
      <c r="AY29" s="7"/>
    </row>
    <row r="30" spans="1:60" ht="16.5" customHeight="1">
      <c r="A30" s="543" t="s">
        <v>26</v>
      </c>
      <c r="B30" s="542"/>
      <c r="C30" s="542"/>
      <c r="D30" s="542"/>
      <c r="E30" s="542"/>
      <c r="F30" s="542"/>
      <c r="G30" s="542"/>
      <c r="H30" s="542"/>
      <c r="I30" s="542" t="s">
        <v>172</v>
      </c>
      <c r="J30" s="542"/>
      <c r="K30" s="542"/>
      <c r="L30" s="542"/>
      <c r="M30" s="542"/>
      <c r="N30" s="542"/>
      <c r="O30" s="542" t="s">
        <v>173</v>
      </c>
      <c r="P30" s="542"/>
      <c r="Q30" s="542"/>
      <c r="R30" s="542"/>
      <c r="S30" s="542"/>
      <c r="T30" s="542"/>
      <c r="U30" s="542"/>
      <c r="V30" s="542"/>
      <c r="W30" s="542"/>
      <c r="X30" s="542"/>
      <c r="Y30" s="542"/>
      <c r="Z30" s="542"/>
      <c r="AA30" s="542"/>
      <c r="AB30" s="542"/>
      <c r="AC30" s="542"/>
      <c r="AD30" s="542"/>
      <c r="AE30" s="542"/>
      <c r="AF30" s="542"/>
      <c r="AG30" s="542"/>
      <c r="AH30" s="542"/>
      <c r="AI30" s="542"/>
      <c r="AJ30" s="542"/>
      <c r="AK30" s="542"/>
      <c r="AL30" s="542"/>
      <c r="AM30" s="542"/>
      <c r="AN30" s="542"/>
      <c r="AO30" s="542"/>
      <c r="AP30" s="542"/>
      <c r="AQ30" s="542"/>
      <c r="AR30" s="542"/>
      <c r="AS30" s="542" t="s">
        <v>174</v>
      </c>
      <c r="AT30" s="542"/>
      <c r="AU30" s="542"/>
      <c r="AV30" s="542"/>
      <c r="AW30" s="542"/>
      <c r="AX30" s="544"/>
      <c r="AY30" s="8"/>
      <c r="AZ30" s="8"/>
      <c r="BA30" s="8"/>
      <c r="BB30" s="8"/>
      <c r="BC30" s="8"/>
      <c r="BD30" s="8"/>
      <c r="BE30" s="8"/>
      <c r="BF30" s="8"/>
      <c r="BG30" s="8"/>
      <c r="BH30" s="8"/>
    </row>
    <row r="31" spans="1:60" ht="16.5" customHeight="1">
      <c r="A31" s="583"/>
      <c r="B31" s="584"/>
      <c r="C31" s="584"/>
      <c r="D31" s="584"/>
      <c r="E31" s="584"/>
      <c r="F31" s="584"/>
      <c r="G31" s="584"/>
      <c r="H31" s="584"/>
      <c r="I31" s="584"/>
      <c r="J31" s="584"/>
      <c r="K31" s="584"/>
      <c r="L31" s="584"/>
      <c r="M31" s="584"/>
      <c r="N31" s="584"/>
      <c r="O31" s="584" t="s">
        <v>128</v>
      </c>
      <c r="P31" s="584"/>
      <c r="Q31" s="584"/>
      <c r="R31" s="584"/>
      <c r="S31" s="584"/>
      <c r="T31" s="584"/>
      <c r="U31" s="584" t="s">
        <v>175</v>
      </c>
      <c r="V31" s="584"/>
      <c r="W31" s="584"/>
      <c r="X31" s="584"/>
      <c r="Y31" s="584"/>
      <c r="Z31" s="584"/>
      <c r="AA31" s="584" t="s">
        <v>176</v>
      </c>
      <c r="AB31" s="584"/>
      <c r="AC31" s="584"/>
      <c r="AD31" s="584"/>
      <c r="AE31" s="584"/>
      <c r="AF31" s="584"/>
      <c r="AG31" s="584" t="s">
        <v>177</v>
      </c>
      <c r="AH31" s="584"/>
      <c r="AI31" s="584"/>
      <c r="AJ31" s="584"/>
      <c r="AK31" s="584"/>
      <c r="AL31" s="584"/>
      <c r="AM31" s="584" t="s">
        <v>178</v>
      </c>
      <c r="AN31" s="584"/>
      <c r="AO31" s="584"/>
      <c r="AP31" s="584"/>
      <c r="AQ31" s="584"/>
      <c r="AR31" s="584"/>
      <c r="AS31" s="584"/>
      <c r="AT31" s="584"/>
      <c r="AU31" s="584"/>
      <c r="AV31" s="584"/>
      <c r="AW31" s="584"/>
      <c r="AX31" s="591"/>
      <c r="AY31" s="9"/>
      <c r="AZ31" s="9"/>
      <c r="BA31" s="9"/>
      <c r="BB31" s="9"/>
      <c r="BC31" s="9"/>
      <c r="BD31" s="9"/>
      <c r="BE31" s="9"/>
      <c r="BF31" s="9"/>
      <c r="BG31" s="9"/>
      <c r="BH31" s="9"/>
    </row>
    <row r="32" spans="1:60" ht="15" customHeight="1">
      <c r="A32" s="508"/>
      <c r="B32" s="508"/>
      <c r="C32" s="508"/>
      <c r="D32" s="508"/>
      <c r="E32" s="508"/>
      <c r="F32" s="508"/>
      <c r="G32" s="508"/>
      <c r="H32" s="509"/>
      <c r="I32" s="700" t="s">
        <v>109</v>
      </c>
      <c r="J32" s="700"/>
      <c r="K32" s="700"/>
      <c r="L32" s="700"/>
      <c r="M32" s="700"/>
      <c r="N32" s="700"/>
      <c r="O32" s="700" t="s">
        <v>110</v>
      </c>
      <c r="P32" s="700"/>
      <c r="Q32" s="700"/>
      <c r="R32" s="700"/>
      <c r="S32" s="700"/>
      <c r="T32" s="700"/>
      <c r="U32" s="700" t="s">
        <v>110</v>
      </c>
      <c r="V32" s="700"/>
      <c r="W32" s="700"/>
      <c r="X32" s="700"/>
      <c r="Y32" s="700"/>
      <c r="Z32" s="700"/>
      <c r="AA32" s="700" t="s">
        <v>110</v>
      </c>
      <c r="AB32" s="700"/>
      <c r="AC32" s="700"/>
      <c r="AD32" s="700"/>
      <c r="AE32" s="700"/>
      <c r="AF32" s="700"/>
      <c r="AG32" s="700" t="s">
        <v>110</v>
      </c>
      <c r="AH32" s="700"/>
      <c r="AI32" s="700"/>
      <c r="AJ32" s="700"/>
      <c r="AK32" s="700"/>
      <c r="AL32" s="700"/>
      <c r="AM32" s="700" t="s">
        <v>110</v>
      </c>
      <c r="AN32" s="700"/>
      <c r="AO32" s="700"/>
      <c r="AP32" s="700"/>
      <c r="AQ32" s="700"/>
      <c r="AR32" s="700"/>
      <c r="AS32" s="700" t="s">
        <v>110</v>
      </c>
      <c r="AT32" s="700"/>
      <c r="AU32" s="700"/>
      <c r="AV32" s="700"/>
      <c r="AW32" s="700"/>
      <c r="AX32" s="700"/>
      <c r="AY32" s="10"/>
      <c r="AZ32" s="10"/>
      <c r="BA32" s="10"/>
      <c r="BB32" s="10"/>
      <c r="BC32" s="11"/>
      <c r="BD32" s="11"/>
      <c r="BE32" s="11"/>
      <c r="BF32" s="11"/>
      <c r="BG32" s="11"/>
      <c r="BH32" s="11"/>
    </row>
    <row r="33" spans="1:50" ht="15" customHeight="1">
      <c r="A33" s="508" t="s">
        <v>0</v>
      </c>
      <c r="B33" s="508"/>
      <c r="C33" s="508"/>
      <c r="D33" s="508"/>
      <c r="E33" s="508"/>
      <c r="F33" s="508"/>
      <c r="G33" s="508"/>
      <c r="H33" s="509"/>
      <c r="I33" s="635">
        <v>286</v>
      </c>
      <c r="J33" s="632"/>
      <c r="K33" s="632"/>
      <c r="L33" s="632"/>
      <c r="M33" s="632"/>
      <c r="N33" s="632"/>
      <c r="O33" s="632">
        <v>20835</v>
      </c>
      <c r="P33" s="632"/>
      <c r="Q33" s="632"/>
      <c r="R33" s="632"/>
      <c r="S33" s="632"/>
      <c r="T33" s="632"/>
      <c r="U33" s="632">
        <v>7209</v>
      </c>
      <c r="V33" s="632"/>
      <c r="W33" s="632"/>
      <c r="X33" s="632"/>
      <c r="Y33" s="632"/>
      <c r="Z33" s="632"/>
      <c r="AA33" s="632">
        <v>10876</v>
      </c>
      <c r="AB33" s="632"/>
      <c r="AC33" s="632"/>
      <c r="AD33" s="632"/>
      <c r="AE33" s="632"/>
      <c r="AF33" s="632"/>
      <c r="AG33" s="632">
        <v>1459</v>
      </c>
      <c r="AH33" s="632"/>
      <c r="AI33" s="632"/>
      <c r="AJ33" s="632"/>
      <c r="AK33" s="632"/>
      <c r="AL33" s="632"/>
      <c r="AM33" s="632">
        <v>1291</v>
      </c>
      <c r="AN33" s="632"/>
      <c r="AO33" s="632"/>
      <c r="AP33" s="632"/>
      <c r="AQ33" s="632"/>
      <c r="AR33" s="632"/>
      <c r="AS33" s="632">
        <v>7859</v>
      </c>
      <c r="AT33" s="632"/>
      <c r="AU33" s="632"/>
      <c r="AV33" s="632"/>
      <c r="AW33" s="632"/>
      <c r="AX33" s="632"/>
    </row>
    <row r="34" spans="1:50" ht="15" customHeight="1">
      <c r="A34" s="493">
        <v>19</v>
      </c>
      <c r="B34" s="493"/>
      <c r="C34" s="493"/>
      <c r="D34" s="493"/>
      <c r="E34" s="493"/>
      <c r="F34" s="493"/>
      <c r="G34" s="493"/>
      <c r="H34" s="494"/>
      <c r="I34" s="635">
        <v>293</v>
      </c>
      <c r="J34" s="632"/>
      <c r="K34" s="632"/>
      <c r="L34" s="632"/>
      <c r="M34" s="632"/>
      <c r="N34" s="632"/>
      <c r="O34" s="632">
        <v>21859</v>
      </c>
      <c r="P34" s="632"/>
      <c r="Q34" s="632"/>
      <c r="R34" s="632"/>
      <c r="S34" s="632"/>
      <c r="T34" s="632"/>
      <c r="U34" s="632">
        <v>7619</v>
      </c>
      <c r="V34" s="632"/>
      <c r="W34" s="632"/>
      <c r="X34" s="632"/>
      <c r="Y34" s="632"/>
      <c r="Z34" s="632"/>
      <c r="AA34" s="632">
        <v>11618</v>
      </c>
      <c r="AB34" s="632"/>
      <c r="AC34" s="632"/>
      <c r="AD34" s="632"/>
      <c r="AE34" s="632"/>
      <c r="AF34" s="632"/>
      <c r="AG34" s="632">
        <v>848</v>
      </c>
      <c r="AH34" s="632"/>
      <c r="AI34" s="632"/>
      <c r="AJ34" s="632"/>
      <c r="AK34" s="632"/>
      <c r="AL34" s="632"/>
      <c r="AM34" s="632">
        <v>1774</v>
      </c>
      <c r="AN34" s="632"/>
      <c r="AO34" s="632"/>
      <c r="AP34" s="632"/>
      <c r="AQ34" s="632"/>
      <c r="AR34" s="632"/>
      <c r="AS34" s="632">
        <v>8816</v>
      </c>
      <c r="AT34" s="632"/>
      <c r="AU34" s="632"/>
      <c r="AV34" s="632"/>
      <c r="AW34" s="632"/>
      <c r="AX34" s="632"/>
    </row>
    <row r="35" spans="1:50" ht="15" customHeight="1">
      <c r="A35" s="593">
        <v>20</v>
      </c>
      <c r="B35" s="593"/>
      <c r="C35" s="593"/>
      <c r="D35" s="593"/>
      <c r="E35" s="593"/>
      <c r="F35" s="593"/>
      <c r="G35" s="593"/>
      <c r="H35" s="572"/>
      <c r="I35" s="701">
        <f>SUM(I37:N50)</f>
        <v>293</v>
      </c>
      <c r="J35" s="698"/>
      <c r="K35" s="698"/>
      <c r="L35" s="698"/>
      <c r="M35" s="698"/>
      <c r="N35" s="698"/>
      <c r="O35" s="698">
        <f>SUM(O37:T50)</f>
        <v>22291</v>
      </c>
      <c r="P35" s="698"/>
      <c r="Q35" s="698"/>
      <c r="R35" s="698"/>
      <c r="S35" s="698"/>
      <c r="T35" s="698"/>
      <c r="U35" s="698">
        <f>SUM(U37:Z50)</f>
        <v>9631</v>
      </c>
      <c r="V35" s="698"/>
      <c r="W35" s="698"/>
      <c r="X35" s="698"/>
      <c r="Y35" s="698"/>
      <c r="Z35" s="698"/>
      <c r="AA35" s="698">
        <f>SUM(AA37:AF50)</f>
        <v>11729</v>
      </c>
      <c r="AB35" s="698"/>
      <c r="AC35" s="698"/>
      <c r="AD35" s="698"/>
      <c r="AE35" s="698"/>
      <c r="AF35" s="698"/>
      <c r="AG35" s="698">
        <f>SUM(AG37:AL50)</f>
        <v>698</v>
      </c>
      <c r="AH35" s="698"/>
      <c r="AI35" s="698"/>
      <c r="AJ35" s="698"/>
      <c r="AK35" s="698"/>
      <c r="AL35" s="698"/>
      <c r="AM35" s="698">
        <f>SUM(AM37:AR50)</f>
        <v>233</v>
      </c>
      <c r="AN35" s="698"/>
      <c r="AO35" s="698"/>
      <c r="AP35" s="698"/>
      <c r="AQ35" s="698"/>
      <c r="AR35" s="698"/>
      <c r="AS35" s="698">
        <f>SUM(AS37:AX50)</f>
        <v>8479</v>
      </c>
      <c r="AT35" s="698"/>
      <c r="AU35" s="698"/>
      <c r="AV35" s="698"/>
      <c r="AW35" s="698"/>
      <c r="AX35" s="698"/>
    </row>
    <row r="36" spans="1:50" ht="15" customHeight="1">
      <c r="A36" s="508"/>
      <c r="B36" s="508"/>
      <c r="C36" s="508"/>
      <c r="D36" s="508"/>
      <c r="E36" s="508"/>
      <c r="F36" s="508"/>
      <c r="G36" s="508"/>
      <c r="H36" s="509"/>
      <c r="I36" s="635"/>
      <c r="J36" s="632"/>
      <c r="K36" s="632"/>
      <c r="L36" s="632"/>
      <c r="M36" s="632"/>
      <c r="N36" s="632"/>
      <c r="O36" s="632"/>
      <c r="P36" s="632"/>
      <c r="Q36" s="632"/>
      <c r="R36" s="632"/>
      <c r="S36" s="632"/>
      <c r="T36" s="632"/>
      <c r="U36" s="632"/>
      <c r="V36" s="632"/>
      <c r="W36" s="632"/>
      <c r="X36" s="632"/>
      <c r="Y36" s="632"/>
      <c r="Z36" s="632"/>
      <c r="AA36" s="632"/>
      <c r="AB36" s="632"/>
      <c r="AC36" s="632"/>
      <c r="AD36" s="632"/>
      <c r="AE36" s="632"/>
      <c r="AF36" s="632"/>
      <c r="AG36" s="632"/>
      <c r="AH36" s="632"/>
      <c r="AI36" s="632"/>
      <c r="AJ36" s="632"/>
      <c r="AK36" s="632"/>
      <c r="AL36" s="632"/>
      <c r="AM36" s="632"/>
      <c r="AN36" s="632"/>
      <c r="AO36" s="632"/>
      <c r="AP36" s="632"/>
      <c r="AQ36" s="632"/>
      <c r="AR36" s="632"/>
      <c r="AS36" s="697"/>
      <c r="AT36" s="697"/>
      <c r="AU36" s="697"/>
      <c r="AV36" s="697"/>
      <c r="AW36" s="697"/>
      <c r="AX36" s="697"/>
    </row>
    <row r="37" spans="1:50" ht="15" customHeight="1">
      <c r="A37" s="508" t="s">
        <v>113</v>
      </c>
      <c r="B37" s="508"/>
      <c r="C37" s="508"/>
      <c r="D37" s="508"/>
      <c r="E37" s="508"/>
      <c r="F37" s="508"/>
      <c r="G37" s="508"/>
      <c r="H37" s="509"/>
      <c r="I37" s="635">
        <v>25</v>
      </c>
      <c r="J37" s="632"/>
      <c r="K37" s="632"/>
      <c r="L37" s="632"/>
      <c r="M37" s="632"/>
      <c r="N37" s="632"/>
      <c r="O37" s="632">
        <f>U37+AA37+AG37+AM37</f>
        <v>1852</v>
      </c>
      <c r="P37" s="632"/>
      <c r="Q37" s="632"/>
      <c r="R37" s="632"/>
      <c r="S37" s="632"/>
      <c r="T37" s="632"/>
      <c r="U37" s="632">
        <v>742</v>
      </c>
      <c r="V37" s="632"/>
      <c r="W37" s="632"/>
      <c r="X37" s="632"/>
      <c r="Y37" s="632"/>
      <c r="Z37" s="632"/>
      <c r="AA37" s="632">
        <v>986</v>
      </c>
      <c r="AB37" s="632"/>
      <c r="AC37" s="632"/>
      <c r="AD37" s="632"/>
      <c r="AE37" s="632"/>
      <c r="AF37" s="632"/>
      <c r="AG37" s="632">
        <v>90</v>
      </c>
      <c r="AH37" s="632"/>
      <c r="AI37" s="632"/>
      <c r="AJ37" s="632"/>
      <c r="AK37" s="632"/>
      <c r="AL37" s="632"/>
      <c r="AM37" s="632">
        <v>34</v>
      </c>
      <c r="AN37" s="632"/>
      <c r="AO37" s="632"/>
      <c r="AP37" s="632"/>
      <c r="AQ37" s="632"/>
      <c r="AR37" s="632"/>
      <c r="AS37" s="632">
        <v>725</v>
      </c>
      <c r="AT37" s="632"/>
      <c r="AU37" s="632"/>
      <c r="AV37" s="632"/>
      <c r="AW37" s="632"/>
      <c r="AX37" s="632"/>
    </row>
    <row r="38" spans="1:50" ht="15" customHeight="1">
      <c r="A38" s="508" t="s">
        <v>344</v>
      </c>
      <c r="B38" s="508"/>
      <c r="C38" s="508"/>
      <c r="D38" s="508"/>
      <c r="E38" s="508"/>
      <c r="F38" s="508"/>
      <c r="G38" s="508"/>
      <c r="H38" s="509"/>
      <c r="I38" s="635">
        <v>24</v>
      </c>
      <c r="J38" s="632"/>
      <c r="K38" s="632"/>
      <c r="L38" s="632"/>
      <c r="M38" s="632"/>
      <c r="N38" s="632"/>
      <c r="O38" s="632">
        <f>U38+AA38+AG38+AM38</f>
        <v>1880</v>
      </c>
      <c r="P38" s="632"/>
      <c r="Q38" s="632"/>
      <c r="R38" s="632"/>
      <c r="S38" s="632"/>
      <c r="T38" s="632"/>
      <c r="U38" s="632">
        <v>817</v>
      </c>
      <c r="V38" s="632"/>
      <c r="W38" s="632"/>
      <c r="X38" s="632"/>
      <c r="Y38" s="632"/>
      <c r="Z38" s="632"/>
      <c r="AA38" s="632">
        <v>1000</v>
      </c>
      <c r="AB38" s="632"/>
      <c r="AC38" s="632"/>
      <c r="AD38" s="632"/>
      <c r="AE38" s="632"/>
      <c r="AF38" s="632"/>
      <c r="AG38" s="632">
        <v>40</v>
      </c>
      <c r="AH38" s="632"/>
      <c r="AI38" s="632"/>
      <c r="AJ38" s="632"/>
      <c r="AK38" s="632"/>
      <c r="AL38" s="632"/>
      <c r="AM38" s="632">
        <v>23</v>
      </c>
      <c r="AN38" s="632"/>
      <c r="AO38" s="632"/>
      <c r="AP38" s="632"/>
      <c r="AQ38" s="632"/>
      <c r="AR38" s="632"/>
      <c r="AS38" s="632">
        <v>706</v>
      </c>
      <c r="AT38" s="632"/>
      <c r="AU38" s="632"/>
      <c r="AV38" s="632"/>
      <c r="AW38" s="632"/>
      <c r="AX38" s="632"/>
    </row>
    <row r="39" spans="1:60" ht="15" customHeight="1">
      <c r="A39" s="508" t="s">
        <v>48</v>
      </c>
      <c r="B39" s="508"/>
      <c r="C39" s="508"/>
      <c r="D39" s="508"/>
      <c r="E39" s="508"/>
      <c r="F39" s="508"/>
      <c r="G39" s="508"/>
      <c r="H39" s="509"/>
      <c r="I39" s="635">
        <v>25</v>
      </c>
      <c r="J39" s="632"/>
      <c r="K39" s="632"/>
      <c r="L39" s="632"/>
      <c r="M39" s="632"/>
      <c r="N39" s="632"/>
      <c r="O39" s="632">
        <f>U39+AA39+AG39+AM39</f>
        <v>2029</v>
      </c>
      <c r="P39" s="632"/>
      <c r="Q39" s="632"/>
      <c r="R39" s="632"/>
      <c r="S39" s="632"/>
      <c r="T39" s="632"/>
      <c r="U39" s="632">
        <v>915</v>
      </c>
      <c r="V39" s="632"/>
      <c r="W39" s="632"/>
      <c r="X39" s="632"/>
      <c r="Y39" s="632"/>
      <c r="Z39" s="632"/>
      <c r="AA39" s="632">
        <v>1011</v>
      </c>
      <c r="AB39" s="632"/>
      <c r="AC39" s="632"/>
      <c r="AD39" s="632"/>
      <c r="AE39" s="632"/>
      <c r="AF39" s="632"/>
      <c r="AG39" s="632">
        <v>82</v>
      </c>
      <c r="AH39" s="632"/>
      <c r="AI39" s="632"/>
      <c r="AJ39" s="632"/>
      <c r="AK39" s="632"/>
      <c r="AL39" s="632"/>
      <c r="AM39" s="632">
        <v>21</v>
      </c>
      <c r="AN39" s="632"/>
      <c r="AO39" s="632"/>
      <c r="AP39" s="632"/>
      <c r="AQ39" s="632"/>
      <c r="AR39" s="632"/>
      <c r="AS39" s="632">
        <v>747</v>
      </c>
      <c r="AT39" s="632"/>
      <c r="AU39" s="632"/>
      <c r="AV39" s="632"/>
      <c r="AW39" s="632"/>
      <c r="AX39" s="632"/>
      <c r="AY39" s="1"/>
      <c r="AZ39" s="1"/>
      <c r="BA39" s="1"/>
      <c r="BB39" s="1"/>
      <c r="BC39" s="1"/>
      <c r="BD39" s="1"/>
      <c r="BE39" s="1"/>
      <c r="BF39" s="1"/>
      <c r="BG39" s="1"/>
      <c r="BH39" s="1"/>
    </row>
    <row r="40" spans="1:50" ht="15" customHeight="1">
      <c r="A40" s="508" t="s">
        <v>49</v>
      </c>
      <c r="B40" s="508"/>
      <c r="C40" s="508"/>
      <c r="D40" s="508"/>
      <c r="E40" s="508"/>
      <c r="F40" s="508"/>
      <c r="G40" s="508"/>
      <c r="H40" s="509"/>
      <c r="I40" s="635">
        <v>26</v>
      </c>
      <c r="J40" s="632"/>
      <c r="K40" s="632"/>
      <c r="L40" s="632"/>
      <c r="M40" s="632"/>
      <c r="N40" s="632"/>
      <c r="O40" s="632">
        <f>U40+AA40+AG40+AM40</f>
        <v>2088</v>
      </c>
      <c r="P40" s="632"/>
      <c r="Q40" s="632"/>
      <c r="R40" s="632"/>
      <c r="S40" s="632"/>
      <c r="T40" s="632"/>
      <c r="U40" s="632">
        <v>997</v>
      </c>
      <c r="V40" s="632"/>
      <c r="W40" s="632"/>
      <c r="X40" s="632"/>
      <c r="Y40" s="632"/>
      <c r="Z40" s="632"/>
      <c r="AA40" s="632">
        <v>1038</v>
      </c>
      <c r="AB40" s="632"/>
      <c r="AC40" s="632"/>
      <c r="AD40" s="632"/>
      <c r="AE40" s="632"/>
      <c r="AF40" s="632"/>
      <c r="AG40" s="632">
        <v>35</v>
      </c>
      <c r="AH40" s="632"/>
      <c r="AI40" s="632"/>
      <c r="AJ40" s="632"/>
      <c r="AK40" s="632"/>
      <c r="AL40" s="632"/>
      <c r="AM40" s="632">
        <v>18</v>
      </c>
      <c r="AN40" s="632"/>
      <c r="AO40" s="632"/>
      <c r="AP40" s="632"/>
      <c r="AQ40" s="632"/>
      <c r="AR40" s="632"/>
      <c r="AS40" s="632">
        <v>764</v>
      </c>
      <c r="AT40" s="632"/>
      <c r="AU40" s="632"/>
      <c r="AV40" s="632"/>
      <c r="AW40" s="632"/>
      <c r="AX40" s="632"/>
    </row>
    <row r="41" spans="1:53" ht="15" customHeight="1">
      <c r="A41" s="508" t="s">
        <v>50</v>
      </c>
      <c r="B41" s="508"/>
      <c r="C41" s="508"/>
      <c r="D41" s="508"/>
      <c r="E41" s="508"/>
      <c r="F41" s="508"/>
      <c r="G41" s="508"/>
      <c r="H41" s="509"/>
      <c r="I41" s="635">
        <v>26</v>
      </c>
      <c r="J41" s="632"/>
      <c r="K41" s="632"/>
      <c r="L41" s="632"/>
      <c r="M41" s="632"/>
      <c r="N41" s="632"/>
      <c r="O41" s="632">
        <f>U41+AA41+AG41+AM41</f>
        <v>1679</v>
      </c>
      <c r="P41" s="632"/>
      <c r="Q41" s="632"/>
      <c r="R41" s="632"/>
      <c r="S41" s="632"/>
      <c r="T41" s="632"/>
      <c r="U41" s="632">
        <v>583</v>
      </c>
      <c r="V41" s="632"/>
      <c r="W41" s="632"/>
      <c r="X41" s="632"/>
      <c r="Y41" s="632"/>
      <c r="Z41" s="632"/>
      <c r="AA41" s="632">
        <v>1057</v>
      </c>
      <c r="AB41" s="632"/>
      <c r="AC41" s="632"/>
      <c r="AD41" s="632"/>
      <c r="AE41" s="632"/>
      <c r="AF41" s="632"/>
      <c r="AG41" s="632">
        <v>21</v>
      </c>
      <c r="AH41" s="632"/>
      <c r="AI41" s="632"/>
      <c r="AJ41" s="632"/>
      <c r="AK41" s="632"/>
      <c r="AL41" s="632"/>
      <c r="AM41" s="632">
        <v>18</v>
      </c>
      <c r="AN41" s="632"/>
      <c r="AO41" s="632"/>
      <c r="AP41" s="632"/>
      <c r="AQ41" s="632"/>
      <c r="AR41" s="632"/>
      <c r="AS41" s="632">
        <v>773</v>
      </c>
      <c r="AT41" s="632"/>
      <c r="AU41" s="632"/>
      <c r="AV41" s="632"/>
      <c r="AW41" s="632"/>
      <c r="AX41" s="632"/>
      <c r="BA41" s="7"/>
    </row>
    <row r="42" spans="1:60" ht="15" customHeight="1">
      <c r="A42" s="508"/>
      <c r="B42" s="508"/>
      <c r="C42" s="508"/>
      <c r="D42" s="508"/>
      <c r="E42" s="508"/>
      <c r="F42" s="508"/>
      <c r="G42" s="508"/>
      <c r="H42" s="509"/>
      <c r="I42" s="635"/>
      <c r="J42" s="632"/>
      <c r="K42" s="632"/>
      <c r="L42" s="632"/>
      <c r="M42" s="632"/>
      <c r="N42" s="632"/>
      <c r="O42" s="632"/>
      <c r="P42" s="632"/>
      <c r="Q42" s="632"/>
      <c r="R42" s="632"/>
      <c r="S42" s="632"/>
      <c r="T42" s="632"/>
      <c r="U42" s="632"/>
      <c r="V42" s="632"/>
      <c r="W42" s="632"/>
      <c r="X42" s="632"/>
      <c r="Y42" s="632"/>
      <c r="Z42" s="632"/>
      <c r="AA42" s="632"/>
      <c r="AB42" s="632"/>
      <c r="AC42" s="632"/>
      <c r="AD42" s="632"/>
      <c r="AE42" s="632"/>
      <c r="AF42" s="632"/>
      <c r="AG42" s="632"/>
      <c r="AH42" s="632"/>
      <c r="AI42" s="632"/>
      <c r="AJ42" s="632"/>
      <c r="AK42" s="632"/>
      <c r="AL42" s="632"/>
      <c r="AM42" s="632"/>
      <c r="AN42" s="632"/>
      <c r="AO42" s="632"/>
      <c r="AP42" s="632"/>
      <c r="AQ42" s="632"/>
      <c r="AR42" s="632"/>
      <c r="AS42" s="632"/>
      <c r="AT42" s="632"/>
      <c r="AU42" s="632"/>
      <c r="AV42" s="632"/>
      <c r="AW42" s="632"/>
      <c r="AX42" s="632"/>
      <c r="AY42" s="8"/>
      <c r="AZ42" s="8"/>
      <c r="BA42" s="8"/>
      <c r="BB42" s="8"/>
      <c r="BC42" s="8"/>
      <c r="BD42" s="8"/>
      <c r="BE42" s="8"/>
      <c r="BF42" s="8"/>
      <c r="BG42" s="8"/>
      <c r="BH42" s="8"/>
    </row>
    <row r="43" spans="1:60" ht="15" customHeight="1">
      <c r="A43" s="508" t="s">
        <v>51</v>
      </c>
      <c r="B43" s="508"/>
      <c r="C43" s="508"/>
      <c r="D43" s="508"/>
      <c r="E43" s="508"/>
      <c r="F43" s="508"/>
      <c r="G43" s="508"/>
      <c r="H43" s="509"/>
      <c r="I43" s="635">
        <v>25</v>
      </c>
      <c r="J43" s="632"/>
      <c r="K43" s="632"/>
      <c r="L43" s="632"/>
      <c r="M43" s="632"/>
      <c r="N43" s="632"/>
      <c r="O43" s="632">
        <f>U43+AA43+AG43+AM43</f>
        <v>2007</v>
      </c>
      <c r="P43" s="632"/>
      <c r="Q43" s="632"/>
      <c r="R43" s="632"/>
      <c r="S43" s="632"/>
      <c r="T43" s="632"/>
      <c r="U43" s="632">
        <v>891</v>
      </c>
      <c r="V43" s="632"/>
      <c r="W43" s="632"/>
      <c r="X43" s="632"/>
      <c r="Y43" s="632"/>
      <c r="Z43" s="632"/>
      <c r="AA43" s="632">
        <v>1001</v>
      </c>
      <c r="AB43" s="632"/>
      <c r="AC43" s="632"/>
      <c r="AD43" s="632"/>
      <c r="AE43" s="632"/>
      <c r="AF43" s="632"/>
      <c r="AG43" s="632">
        <v>94</v>
      </c>
      <c r="AH43" s="632"/>
      <c r="AI43" s="632"/>
      <c r="AJ43" s="632"/>
      <c r="AK43" s="632"/>
      <c r="AL43" s="632"/>
      <c r="AM43" s="632">
        <v>21</v>
      </c>
      <c r="AN43" s="632"/>
      <c r="AO43" s="632"/>
      <c r="AP43" s="632"/>
      <c r="AQ43" s="632"/>
      <c r="AR43" s="632"/>
      <c r="AS43" s="632">
        <v>723</v>
      </c>
      <c r="AT43" s="632"/>
      <c r="AU43" s="632"/>
      <c r="AV43" s="632"/>
      <c r="AW43" s="632"/>
      <c r="AX43" s="632"/>
      <c r="AY43" s="8"/>
      <c r="AZ43" s="8"/>
      <c r="BA43" s="8"/>
      <c r="BB43" s="8"/>
      <c r="BC43" s="8"/>
      <c r="BD43" s="8"/>
      <c r="BE43" s="8"/>
      <c r="BF43" s="8"/>
      <c r="BG43" s="8"/>
      <c r="BH43" s="8"/>
    </row>
    <row r="44" spans="1:60" ht="15" customHeight="1">
      <c r="A44" s="508" t="s">
        <v>52</v>
      </c>
      <c r="B44" s="508"/>
      <c r="C44" s="508"/>
      <c r="D44" s="508"/>
      <c r="E44" s="508"/>
      <c r="F44" s="508"/>
      <c r="G44" s="508"/>
      <c r="H44" s="509"/>
      <c r="I44" s="635">
        <v>26</v>
      </c>
      <c r="J44" s="632"/>
      <c r="K44" s="632"/>
      <c r="L44" s="632"/>
      <c r="M44" s="632"/>
      <c r="N44" s="632"/>
      <c r="O44" s="632">
        <f>U44+AA44+AG44+AM44</f>
        <v>2053</v>
      </c>
      <c r="P44" s="632"/>
      <c r="Q44" s="632"/>
      <c r="R44" s="632"/>
      <c r="S44" s="632"/>
      <c r="T44" s="632"/>
      <c r="U44" s="632">
        <v>925</v>
      </c>
      <c r="V44" s="632"/>
      <c r="W44" s="632"/>
      <c r="X44" s="632"/>
      <c r="Y44" s="632"/>
      <c r="Z44" s="632"/>
      <c r="AA44" s="632">
        <v>1053</v>
      </c>
      <c r="AB44" s="632"/>
      <c r="AC44" s="632"/>
      <c r="AD44" s="632"/>
      <c r="AE44" s="632"/>
      <c r="AF44" s="632"/>
      <c r="AG44" s="632">
        <v>58</v>
      </c>
      <c r="AH44" s="632"/>
      <c r="AI44" s="632"/>
      <c r="AJ44" s="632"/>
      <c r="AK44" s="632"/>
      <c r="AL44" s="632"/>
      <c r="AM44" s="632">
        <v>17</v>
      </c>
      <c r="AN44" s="632"/>
      <c r="AO44" s="632"/>
      <c r="AP44" s="632"/>
      <c r="AQ44" s="632"/>
      <c r="AR44" s="632"/>
      <c r="AS44" s="632">
        <v>751</v>
      </c>
      <c r="AT44" s="632"/>
      <c r="AU44" s="632"/>
      <c r="AV44" s="632"/>
      <c r="AW44" s="632"/>
      <c r="AX44" s="632"/>
      <c r="AY44" s="8"/>
      <c r="AZ44" s="8"/>
      <c r="BA44" s="8"/>
      <c r="BB44" s="8"/>
      <c r="BC44" s="8"/>
      <c r="BD44" s="8"/>
      <c r="BE44" s="8"/>
      <c r="BF44" s="8"/>
      <c r="BG44" s="8"/>
      <c r="BH44" s="8"/>
    </row>
    <row r="45" spans="1:60" ht="15" customHeight="1">
      <c r="A45" s="508" t="s">
        <v>53</v>
      </c>
      <c r="B45" s="508"/>
      <c r="C45" s="508"/>
      <c r="D45" s="508"/>
      <c r="E45" s="508"/>
      <c r="F45" s="508"/>
      <c r="G45" s="508"/>
      <c r="H45" s="509"/>
      <c r="I45" s="635">
        <v>22</v>
      </c>
      <c r="J45" s="632"/>
      <c r="K45" s="632"/>
      <c r="L45" s="632"/>
      <c r="M45" s="632"/>
      <c r="N45" s="632"/>
      <c r="O45" s="632">
        <f>U45+AA45+AG45+AM45</f>
        <v>1684</v>
      </c>
      <c r="P45" s="632"/>
      <c r="Q45" s="632"/>
      <c r="R45" s="632"/>
      <c r="S45" s="632"/>
      <c r="T45" s="632"/>
      <c r="U45" s="632">
        <v>730</v>
      </c>
      <c r="V45" s="632"/>
      <c r="W45" s="632"/>
      <c r="X45" s="632"/>
      <c r="Y45" s="632"/>
      <c r="Z45" s="632"/>
      <c r="AA45" s="632">
        <v>904</v>
      </c>
      <c r="AB45" s="632"/>
      <c r="AC45" s="632"/>
      <c r="AD45" s="632"/>
      <c r="AE45" s="632"/>
      <c r="AF45" s="632"/>
      <c r="AG45" s="632">
        <v>32</v>
      </c>
      <c r="AH45" s="632"/>
      <c r="AI45" s="632"/>
      <c r="AJ45" s="632"/>
      <c r="AK45" s="632"/>
      <c r="AL45" s="632"/>
      <c r="AM45" s="632">
        <v>18</v>
      </c>
      <c r="AN45" s="632"/>
      <c r="AO45" s="632"/>
      <c r="AP45" s="632"/>
      <c r="AQ45" s="632"/>
      <c r="AR45" s="632"/>
      <c r="AS45" s="632">
        <v>657</v>
      </c>
      <c r="AT45" s="632"/>
      <c r="AU45" s="632"/>
      <c r="AV45" s="632"/>
      <c r="AW45" s="632"/>
      <c r="AX45" s="632"/>
      <c r="AY45" s="10"/>
      <c r="AZ45" s="10"/>
      <c r="BA45" s="10"/>
      <c r="BB45" s="10"/>
      <c r="BC45" s="11"/>
      <c r="BD45" s="11"/>
      <c r="BE45" s="11"/>
      <c r="BF45" s="10"/>
      <c r="BG45" s="10"/>
      <c r="BH45" s="10"/>
    </row>
    <row r="46" spans="1:60" ht="15" customHeight="1">
      <c r="A46" s="508" t="s">
        <v>54</v>
      </c>
      <c r="B46" s="508"/>
      <c r="C46" s="508"/>
      <c r="D46" s="508"/>
      <c r="E46" s="508"/>
      <c r="F46" s="508"/>
      <c r="G46" s="508"/>
      <c r="H46" s="509"/>
      <c r="I46" s="635">
        <v>23</v>
      </c>
      <c r="J46" s="632"/>
      <c r="K46" s="632"/>
      <c r="L46" s="632"/>
      <c r="M46" s="632"/>
      <c r="N46" s="632"/>
      <c r="O46" s="632">
        <f>U46+AA46+AG46+AM46</f>
        <v>1839</v>
      </c>
      <c r="P46" s="632"/>
      <c r="Q46" s="632"/>
      <c r="R46" s="632"/>
      <c r="S46" s="632"/>
      <c r="T46" s="632"/>
      <c r="U46" s="632">
        <v>815</v>
      </c>
      <c r="V46" s="632"/>
      <c r="W46" s="632"/>
      <c r="X46" s="632"/>
      <c r="Y46" s="632"/>
      <c r="Z46" s="632"/>
      <c r="AA46" s="632">
        <v>937</v>
      </c>
      <c r="AB46" s="632"/>
      <c r="AC46" s="632"/>
      <c r="AD46" s="632"/>
      <c r="AE46" s="632"/>
      <c r="AF46" s="632"/>
      <c r="AG46" s="632">
        <v>68</v>
      </c>
      <c r="AH46" s="632"/>
      <c r="AI46" s="632"/>
      <c r="AJ46" s="632"/>
      <c r="AK46" s="632"/>
      <c r="AL46" s="632"/>
      <c r="AM46" s="632">
        <v>19</v>
      </c>
      <c r="AN46" s="632"/>
      <c r="AO46" s="632"/>
      <c r="AP46" s="632"/>
      <c r="AQ46" s="632"/>
      <c r="AR46" s="632"/>
      <c r="AS46" s="632">
        <v>673</v>
      </c>
      <c r="AT46" s="632"/>
      <c r="AU46" s="632"/>
      <c r="AV46" s="632"/>
      <c r="AW46" s="632"/>
      <c r="AX46" s="632"/>
      <c r="AY46" s="10"/>
      <c r="AZ46" s="10"/>
      <c r="BA46" s="10"/>
      <c r="BB46" s="10"/>
      <c r="BC46" s="11"/>
      <c r="BD46" s="11"/>
      <c r="BE46" s="11"/>
      <c r="BF46" s="10"/>
      <c r="BG46" s="10"/>
      <c r="BH46" s="10"/>
    </row>
    <row r="47" spans="1:60" ht="15" customHeight="1">
      <c r="A47" s="508" t="s">
        <v>1</v>
      </c>
      <c r="B47" s="508"/>
      <c r="C47" s="508"/>
      <c r="D47" s="508"/>
      <c r="E47" s="508"/>
      <c r="F47" s="508"/>
      <c r="G47" s="508"/>
      <c r="H47" s="509"/>
      <c r="I47" s="635">
        <v>23</v>
      </c>
      <c r="J47" s="632"/>
      <c r="K47" s="632"/>
      <c r="L47" s="632"/>
      <c r="M47" s="632"/>
      <c r="N47" s="632"/>
      <c r="O47" s="632">
        <f>U47+AA47+AG47+AM47</f>
        <v>1568</v>
      </c>
      <c r="P47" s="632"/>
      <c r="Q47" s="632"/>
      <c r="R47" s="632"/>
      <c r="S47" s="632"/>
      <c r="T47" s="632"/>
      <c r="U47" s="632">
        <v>640</v>
      </c>
      <c r="V47" s="632"/>
      <c r="W47" s="632"/>
      <c r="X47" s="632"/>
      <c r="Y47" s="632"/>
      <c r="Z47" s="632"/>
      <c r="AA47" s="632">
        <v>881</v>
      </c>
      <c r="AB47" s="632"/>
      <c r="AC47" s="632"/>
      <c r="AD47" s="632"/>
      <c r="AE47" s="632"/>
      <c r="AF47" s="632"/>
      <c r="AG47" s="632">
        <v>35</v>
      </c>
      <c r="AH47" s="632"/>
      <c r="AI47" s="632"/>
      <c r="AJ47" s="632"/>
      <c r="AK47" s="632"/>
      <c r="AL47" s="632"/>
      <c r="AM47" s="632">
        <v>12</v>
      </c>
      <c r="AN47" s="632"/>
      <c r="AO47" s="632"/>
      <c r="AP47" s="632"/>
      <c r="AQ47" s="632"/>
      <c r="AR47" s="632"/>
      <c r="AS47" s="632">
        <v>604</v>
      </c>
      <c r="AT47" s="632"/>
      <c r="AU47" s="632"/>
      <c r="AV47" s="632"/>
      <c r="AW47" s="632"/>
      <c r="AX47" s="632"/>
      <c r="AY47" s="10"/>
      <c r="AZ47" s="10"/>
      <c r="BA47" s="10"/>
      <c r="BB47" s="10"/>
      <c r="BC47" s="11"/>
      <c r="BD47" s="11"/>
      <c r="BE47" s="11"/>
      <c r="BF47" s="10"/>
      <c r="BG47" s="10"/>
      <c r="BH47" s="10"/>
    </row>
    <row r="48" spans="1:60" ht="15" customHeight="1">
      <c r="A48" s="508"/>
      <c r="B48" s="508"/>
      <c r="C48" s="508"/>
      <c r="D48" s="508"/>
      <c r="E48" s="508"/>
      <c r="F48" s="508"/>
      <c r="G48" s="508"/>
      <c r="H48" s="509"/>
      <c r="I48" s="635"/>
      <c r="J48" s="632"/>
      <c r="K48" s="632"/>
      <c r="L48" s="632"/>
      <c r="M48" s="632"/>
      <c r="N48" s="632"/>
      <c r="O48" s="632"/>
      <c r="P48" s="632"/>
      <c r="Q48" s="632"/>
      <c r="R48" s="632"/>
      <c r="S48" s="632"/>
      <c r="T48" s="632"/>
      <c r="U48" s="632"/>
      <c r="V48" s="632"/>
      <c r="W48" s="632"/>
      <c r="X48" s="632"/>
      <c r="Y48" s="632"/>
      <c r="Z48" s="632"/>
      <c r="AA48" s="632"/>
      <c r="AB48" s="632"/>
      <c r="AC48" s="632"/>
      <c r="AD48" s="632"/>
      <c r="AE48" s="632"/>
      <c r="AF48" s="632"/>
      <c r="AG48" s="632"/>
      <c r="AH48" s="632"/>
      <c r="AI48" s="632"/>
      <c r="AJ48" s="632"/>
      <c r="AK48" s="632"/>
      <c r="AL48" s="632"/>
      <c r="AM48" s="632"/>
      <c r="AN48" s="632"/>
      <c r="AO48" s="632"/>
      <c r="AP48" s="632"/>
      <c r="AQ48" s="632"/>
      <c r="AR48" s="632"/>
      <c r="AS48" s="632"/>
      <c r="AT48" s="632"/>
      <c r="AU48" s="632"/>
      <c r="AV48" s="632"/>
      <c r="AW48" s="632"/>
      <c r="AX48" s="632"/>
      <c r="AY48" s="10"/>
      <c r="AZ48" s="10"/>
      <c r="BA48" s="10"/>
      <c r="BB48" s="10"/>
      <c r="BC48" s="10"/>
      <c r="BD48" s="10"/>
      <c r="BE48" s="10"/>
      <c r="BF48" s="10"/>
      <c r="BG48" s="10"/>
      <c r="BH48" s="10"/>
    </row>
    <row r="49" spans="1:60" ht="15" customHeight="1">
      <c r="A49" s="508" t="s">
        <v>55</v>
      </c>
      <c r="B49" s="508"/>
      <c r="C49" s="508"/>
      <c r="D49" s="508"/>
      <c r="E49" s="508"/>
      <c r="F49" s="508"/>
      <c r="G49" s="508"/>
      <c r="H49" s="509"/>
      <c r="I49" s="635">
        <v>23</v>
      </c>
      <c r="J49" s="632"/>
      <c r="K49" s="632"/>
      <c r="L49" s="632"/>
      <c r="M49" s="632"/>
      <c r="N49" s="632"/>
      <c r="O49" s="632">
        <f>U49+AA49+AG49+AM49</f>
        <v>1779</v>
      </c>
      <c r="P49" s="632"/>
      <c r="Q49" s="632"/>
      <c r="R49" s="632"/>
      <c r="S49" s="632"/>
      <c r="T49" s="632"/>
      <c r="U49" s="632">
        <v>808</v>
      </c>
      <c r="V49" s="632"/>
      <c r="W49" s="632"/>
      <c r="X49" s="632"/>
      <c r="Y49" s="632"/>
      <c r="Z49" s="632"/>
      <c r="AA49" s="632">
        <v>905</v>
      </c>
      <c r="AB49" s="632"/>
      <c r="AC49" s="632"/>
      <c r="AD49" s="632"/>
      <c r="AE49" s="632"/>
      <c r="AF49" s="632"/>
      <c r="AG49" s="632">
        <v>49</v>
      </c>
      <c r="AH49" s="632"/>
      <c r="AI49" s="632"/>
      <c r="AJ49" s="632"/>
      <c r="AK49" s="632"/>
      <c r="AL49" s="632"/>
      <c r="AM49" s="632">
        <v>17</v>
      </c>
      <c r="AN49" s="632"/>
      <c r="AO49" s="632"/>
      <c r="AP49" s="632"/>
      <c r="AQ49" s="632"/>
      <c r="AR49" s="632"/>
      <c r="AS49" s="632">
        <v>665</v>
      </c>
      <c r="AT49" s="632"/>
      <c r="AU49" s="632"/>
      <c r="AV49" s="632"/>
      <c r="AW49" s="632"/>
      <c r="AX49" s="632"/>
      <c r="AY49" s="9"/>
      <c r="AZ49" s="9"/>
      <c r="BA49" s="9"/>
      <c r="BB49" s="9"/>
      <c r="BC49" s="9"/>
      <c r="BD49" s="9"/>
      <c r="BE49" s="9"/>
      <c r="BF49" s="9"/>
      <c r="BG49" s="9"/>
      <c r="BH49" s="9"/>
    </row>
    <row r="50" spans="1:60" ht="15" customHeight="1">
      <c r="A50" s="501" t="s">
        <v>56</v>
      </c>
      <c r="B50" s="501"/>
      <c r="C50" s="501"/>
      <c r="D50" s="501"/>
      <c r="E50" s="501"/>
      <c r="F50" s="501"/>
      <c r="G50" s="501"/>
      <c r="H50" s="502"/>
      <c r="I50" s="699">
        <v>25</v>
      </c>
      <c r="J50" s="696"/>
      <c r="K50" s="696"/>
      <c r="L50" s="696"/>
      <c r="M50" s="696"/>
      <c r="N50" s="696"/>
      <c r="O50" s="696">
        <f>U50+AA50+AG50+AM50</f>
        <v>1833</v>
      </c>
      <c r="P50" s="696"/>
      <c r="Q50" s="696"/>
      <c r="R50" s="696"/>
      <c r="S50" s="696"/>
      <c r="T50" s="696"/>
      <c r="U50" s="696">
        <v>768</v>
      </c>
      <c r="V50" s="696"/>
      <c r="W50" s="696"/>
      <c r="X50" s="696"/>
      <c r="Y50" s="696"/>
      <c r="Z50" s="696"/>
      <c r="AA50" s="696">
        <v>956</v>
      </c>
      <c r="AB50" s="696"/>
      <c r="AC50" s="696"/>
      <c r="AD50" s="696"/>
      <c r="AE50" s="696"/>
      <c r="AF50" s="696"/>
      <c r="AG50" s="696">
        <v>94</v>
      </c>
      <c r="AH50" s="696"/>
      <c r="AI50" s="696"/>
      <c r="AJ50" s="696"/>
      <c r="AK50" s="696"/>
      <c r="AL50" s="696"/>
      <c r="AM50" s="696">
        <v>15</v>
      </c>
      <c r="AN50" s="696"/>
      <c r="AO50" s="696"/>
      <c r="AP50" s="696"/>
      <c r="AQ50" s="696"/>
      <c r="AR50" s="696"/>
      <c r="AS50" s="696">
        <v>691</v>
      </c>
      <c r="AT50" s="696"/>
      <c r="AU50" s="696"/>
      <c r="AV50" s="696"/>
      <c r="AW50" s="696"/>
      <c r="AX50" s="696"/>
      <c r="AY50" s="16"/>
      <c r="AZ50" s="16"/>
      <c r="BA50" s="16"/>
      <c r="BB50" s="16"/>
      <c r="BC50" s="16"/>
      <c r="BD50" s="16"/>
      <c r="BE50" s="16"/>
      <c r="BF50" s="16"/>
      <c r="BG50" s="16"/>
      <c r="BH50" s="16"/>
    </row>
    <row r="51" ht="11.25" customHeight="1">
      <c r="E51" s="38"/>
    </row>
    <row r="52" ht="11.25" customHeight="1">
      <c r="E52" s="38"/>
    </row>
    <row r="53" ht="11.25" customHeight="1"/>
  </sheetData>
  <sheetProtection/>
  <mergeCells count="263">
    <mergeCell ref="AO17:AX17"/>
    <mergeCell ref="AO18:AX18"/>
    <mergeCell ref="AO13:AX13"/>
    <mergeCell ref="AO14:AX14"/>
    <mergeCell ref="AO23:AX23"/>
    <mergeCell ref="A1:AX1"/>
    <mergeCell ref="AO19:AX19"/>
    <mergeCell ref="AO20:AX20"/>
    <mergeCell ref="AO21:AX21"/>
    <mergeCell ref="AO22:AX22"/>
    <mergeCell ref="AO15:AX15"/>
    <mergeCell ref="AO16:AX16"/>
    <mergeCell ref="AE23:AN23"/>
    <mergeCell ref="AO4:AX4"/>
    <mergeCell ref="AO5:AX5"/>
    <mergeCell ref="AO6:AX6"/>
    <mergeCell ref="AO7:AX7"/>
    <mergeCell ref="AO8:AX8"/>
    <mergeCell ref="AO9:AX9"/>
    <mergeCell ref="AO10:AX10"/>
    <mergeCell ref="AO11:AX11"/>
    <mergeCell ref="AO12:AX12"/>
    <mergeCell ref="AE19:AN19"/>
    <mergeCell ref="AE20:AN20"/>
    <mergeCell ref="AE21:AN21"/>
    <mergeCell ref="AE22:AN22"/>
    <mergeCell ref="AE15:AN15"/>
    <mergeCell ref="AE16:AN16"/>
    <mergeCell ref="AE17:AN17"/>
    <mergeCell ref="AE18:AN18"/>
    <mergeCell ref="AE11:AN11"/>
    <mergeCell ref="AE12:AN12"/>
    <mergeCell ref="AE13:AN13"/>
    <mergeCell ref="AE14:AN14"/>
    <mergeCell ref="U21:AD21"/>
    <mergeCell ref="U22:AD22"/>
    <mergeCell ref="U19:AD19"/>
    <mergeCell ref="U20:AD20"/>
    <mergeCell ref="U13:AD13"/>
    <mergeCell ref="U14:AD14"/>
    <mergeCell ref="U23:AD23"/>
    <mergeCell ref="AE4:AN4"/>
    <mergeCell ref="AE5:AN5"/>
    <mergeCell ref="AE6:AN6"/>
    <mergeCell ref="AE7:AN7"/>
    <mergeCell ref="AE8:AN8"/>
    <mergeCell ref="AE9:AN9"/>
    <mergeCell ref="AE10:AN10"/>
    <mergeCell ref="U17:AD17"/>
    <mergeCell ref="U18:AD18"/>
    <mergeCell ref="U15:AD15"/>
    <mergeCell ref="U16:AD16"/>
    <mergeCell ref="K23:T23"/>
    <mergeCell ref="U4:AD4"/>
    <mergeCell ref="U5:AD5"/>
    <mergeCell ref="U6:AD6"/>
    <mergeCell ref="U7:AD7"/>
    <mergeCell ref="U8:AD8"/>
    <mergeCell ref="U9:AD9"/>
    <mergeCell ref="U10:AD10"/>
    <mergeCell ref="U11:AD11"/>
    <mergeCell ref="U12:AD12"/>
    <mergeCell ref="K19:T19"/>
    <mergeCell ref="K20:T20"/>
    <mergeCell ref="K21:T21"/>
    <mergeCell ref="K22:T22"/>
    <mergeCell ref="K15:T15"/>
    <mergeCell ref="K16:T16"/>
    <mergeCell ref="K17:T17"/>
    <mergeCell ref="K18:T18"/>
    <mergeCell ref="K11:T11"/>
    <mergeCell ref="K12:T12"/>
    <mergeCell ref="K13:T13"/>
    <mergeCell ref="K14:T14"/>
    <mergeCell ref="A21:J21"/>
    <mergeCell ref="A22:J22"/>
    <mergeCell ref="A19:J19"/>
    <mergeCell ref="A20:J20"/>
    <mergeCell ref="A23:J23"/>
    <mergeCell ref="K4:T4"/>
    <mergeCell ref="K5:T5"/>
    <mergeCell ref="K6:T6"/>
    <mergeCell ref="K7:T7"/>
    <mergeCell ref="K8:T8"/>
    <mergeCell ref="K9:T9"/>
    <mergeCell ref="K10:T10"/>
    <mergeCell ref="A17:J17"/>
    <mergeCell ref="A18:J18"/>
    <mergeCell ref="A9:J9"/>
    <mergeCell ref="A14:J14"/>
    <mergeCell ref="A15:J15"/>
    <mergeCell ref="A16:J16"/>
    <mergeCell ref="A10:J10"/>
    <mergeCell ref="A11:J11"/>
    <mergeCell ref="A12:J12"/>
    <mergeCell ref="A13:J13"/>
    <mergeCell ref="A4:J4"/>
    <mergeCell ref="A5:J5"/>
    <mergeCell ref="A6:J6"/>
    <mergeCell ref="O34:T34"/>
    <mergeCell ref="I32:N32"/>
    <mergeCell ref="O32:T32"/>
    <mergeCell ref="A33:H33"/>
    <mergeCell ref="A27:AX27"/>
    <mergeCell ref="A7:J7"/>
    <mergeCell ref="A8:J8"/>
    <mergeCell ref="U34:Z34"/>
    <mergeCell ref="AG50:AL50"/>
    <mergeCell ref="AA44:AF44"/>
    <mergeCell ref="AG44:AL44"/>
    <mergeCell ref="AA43:AF43"/>
    <mergeCell ref="AG43:AL43"/>
    <mergeCell ref="U44:Z44"/>
    <mergeCell ref="U49:Z49"/>
    <mergeCell ref="AA49:AF49"/>
    <mergeCell ref="AG49:AL49"/>
    <mergeCell ref="A34:H34"/>
    <mergeCell ref="I34:N34"/>
    <mergeCell ref="I36:N36"/>
    <mergeCell ref="A35:H35"/>
    <mergeCell ref="A36:H36"/>
    <mergeCell ref="A40:H40"/>
    <mergeCell ref="A37:H37"/>
    <mergeCell ref="A38:H38"/>
    <mergeCell ref="A39:H39"/>
    <mergeCell ref="U43:Z43"/>
    <mergeCell ref="O36:T36"/>
    <mergeCell ref="U41:Z41"/>
    <mergeCell ref="I38:N38"/>
    <mergeCell ref="I39:N39"/>
    <mergeCell ref="I40:N40"/>
    <mergeCell ref="U39:Z39"/>
    <mergeCell ref="I41:N41"/>
    <mergeCell ref="I37:N37"/>
    <mergeCell ref="AS30:AX31"/>
    <mergeCell ref="I35:N35"/>
    <mergeCell ref="O35:T35"/>
    <mergeCell ref="U35:Z35"/>
    <mergeCell ref="AA35:AF35"/>
    <mergeCell ref="AG35:AL35"/>
    <mergeCell ref="AS32:AX32"/>
    <mergeCell ref="AA33:AF33"/>
    <mergeCell ref="AG33:AL33"/>
    <mergeCell ref="AM34:AR34"/>
    <mergeCell ref="AA32:AF32"/>
    <mergeCell ref="AG41:AL41"/>
    <mergeCell ref="AM36:AR36"/>
    <mergeCell ref="AG36:AL36"/>
    <mergeCell ref="AM35:AR35"/>
    <mergeCell ref="AM39:AR39"/>
    <mergeCell ref="AG38:AL38"/>
    <mergeCell ref="AM38:AR38"/>
    <mergeCell ref="AA41:AF41"/>
    <mergeCell ref="I33:N33"/>
    <mergeCell ref="AM32:AR32"/>
    <mergeCell ref="AM33:AR33"/>
    <mergeCell ref="AA36:AF36"/>
    <mergeCell ref="O33:T33"/>
    <mergeCell ref="U33:Z33"/>
    <mergeCell ref="AA34:AF34"/>
    <mergeCell ref="AG34:AL34"/>
    <mergeCell ref="U36:Z36"/>
    <mergeCell ref="AG32:AL32"/>
    <mergeCell ref="U32:Z32"/>
    <mergeCell ref="A30:H31"/>
    <mergeCell ref="O31:T31"/>
    <mergeCell ref="U31:Z31"/>
    <mergeCell ref="O30:AR30"/>
    <mergeCell ref="AA31:AF31"/>
    <mergeCell ref="AG31:AL31"/>
    <mergeCell ref="AM31:AR31"/>
    <mergeCell ref="I30:N31"/>
    <mergeCell ref="A32:H32"/>
    <mergeCell ref="O44:T44"/>
    <mergeCell ref="O43:T43"/>
    <mergeCell ref="A41:H41"/>
    <mergeCell ref="A42:H42"/>
    <mergeCell ref="A43:H43"/>
    <mergeCell ref="A44:H44"/>
    <mergeCell ref="I42:N42"/>
    <mergeCell ref="I43:N43"/>
    <mergeCell ref="I44:N44"/>
    <mergeCell ref="O50:T50"/>
    <mergeCell ref="O49:T49"/>
    <mergeCell ref="O45:T45"/>
    <mergeCell ref="I47:N47"/>
    <mergeCell ref="O47:T47"/>
    <mergeCell ref="O46:T46"/>
    <mergeCell ref="I45:N45"/>
    <mergeCell ref="I48:N48"/>
    <mergeCell ref="AA47:AF47"/>
    <mergeCell ref="AG47:AL47"/>
    <mergeCell ref="I50:N50"/>
    <mergeCell ref="U47:Z47"/>
    <mergeCell ref="AA48:AF48"/>
    <mergeCell ref="AG48:AL48"/>
    <mergeCell ref="O48:T48"/>
    <mergeCell ref="U48:Z48"/>
    <mergeCell ref="I49:N49"/>
    <mergeCell ref="U50:Z50"/>
    <mergeCell ref="AG45:AL45"/>
    <mergeCell ref="AM46:AR46"/>
    <mergeCell ref="AS46:AX46"/>
    <mergeCell ref="AG46:AL46"/>
    <mergeCell ref="U45:Z45"/>
    <mergeCell ref="U46:Z46"/>
    <mergeCell ref="AA46:AF46"/>
    <mergeCell ref="AA45:AF45"/>
    <mergeCell ref="AS43:AX43"/>
    <mergeCell ref="AS44:AX44"/>
    <mergeCell ref="AM45:AR45"/>
    <mergeCell ref="AS45:AX45"/>
    <mergeCell ref="AM44:AR44"/>
    <mergeCell ref="AM43:AR43"/>
    <mergeCell ref="AS41:AX41"/>
    <mergeCell ref="O42:T42"/>
    <mergeCell ref="U42:Z42"/>
    <mergeCell ref="AA42:AF42"/>
    <mergeCell ref="AG42:AL42"/>
    <mergeCell ref="AM42:AR42"/>
    <mergeCell ref="AS42:AX42"/>
    <mergeCell ref="O41:T41"/>
    <mergeCell ref="AM41:AR41"/>
    <mergeCell ref="AS39:AX39"/>
    <mergeCell ref="O40:T40"/>
    <mergeCell ref="U40:Z40"/>
    <mergeCell ref="AA40:AF40"/>
    <mergeCell ref="AG40:AL40"/>
    <mergeCell ref="AM40:AR40"/>
    <mergeCell ref="AS40:AX40"/>
    <mergeCell ref="O39:T39"/>
    <mergeCell ref="AG39:AL39"/>
    <mergeCell ref="AA39:AF39"/>
    <mergeCell ref="AS38:AX38"/>
    <mergeCell ref="O37:T37"/>
    <mergeCell ref="U37:Z37"/>
    <mergeCell ref="AG37:AL37"/>
    <mergeCell ref="AS37:AX37"/>
    <mergeCell ref="AM37:AR37"/>
    <mergeCell ref="AA37:AF37"/>
    <mergeCell ref="O38:T38"/>
    <mergeCell ref="U38:Z38"/>
    <mergeCell ref="AA38:AF38"/>
    <mergeCell ref="AS36:AX36"/>
    <mergeCell ref="AS33:AX33"/>
    <mergeCell ref="AS34:AX34"/>
    <mergeCell ref="AS35:AX35"/>
    <mergeCell ref="A50:H50"/>
    <mergeCell ref="A45:H45"/>
    <mergeCell ref="A46:H46"/>
    <mergeCell ref="A47:H47"/>
    <mergeCell ref="A48:H48"/>
    <mergeCell ref="A49:H49"/>
    <mergeCell ref="AA50:AF50"/>
    <mergeCell ref="AS50:AX50"/>
    <mergeCell ref="AM50:AR50"/>
    <mergeCell ref="I46:N46"/>
    <mergeCell ref="AS48:AX48"/>
    <mergeCell ref="AM49:AR49"/>
    <mergeCell ref="AS49:AX49"/>
    <mergeCell ref="AM48:AR48"/>
    <mergeCell ref="AM47:AR47"/>
    <mergeCell ref="AS47:AX47"/>
  </mergeCells>
  <printOptions/>
  <pageMargins left="0.7086614173228347" right="0" top="0.7874015748031497" bottom="0.1968503937007874" header="0.3937007874015748" footer="0.1968503937007874"/>
  <pageSetup firstPageNumber="219" useFirstPageNumber="1" horizontalDpi="600" verticalDpi="600" orientation="portrait" paperSize="9" r:id="rId2"/>
  <headerFooter alignWithMargins="0">
    <oddHeader xml:space="preserve">&amp;R&amp;"ＭＳ 明朝,標準"&amp;8区 立 施 設　&amp;P </oddHead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H67"/>
  <sheetViews>
    <sheetView zoomScalePageLayoutView="0" workbookViewId="0" topLeftCell="A1">
      <selection activeCell="BU9" sqref="BU9"/>
    </sheetView>
  </sheetViews>
  <sheetFormatPr defaultColWidth="15.625" defaultRowHeight="13.5"/>
  <cols>
    <col min="1" max="51" width="1.75390625" style="2" customWidth="1"/>
    <col min="52" max="57" width="1.875" style="2" customWidth="1"/>
    <col min="58" max="61" width="1.37890625" style="2" customWidth="1"/>
    <col min="62" max="62" width="2.125" style="2" customWidth="1"/>
    <col min="63" max="72" width="1.37890625" style="2" customWidth="1"/>
    <col min="73" max="16384" width="15.625" style="2" customWidth="1"/>
  </cols>
  <sheetData>
    <row r="1" spans="1:60" ht="18" customHeight="1">
      <c r="A1" s="522" t="s">
        <v>855</v>
      </c>
      <c r="B1" s="522"/>
      <c r="C1" s="522"/>
      <c r="D1" s="522"/>
      <c r="E1" s="522"/>
      <c r="F1" s="522"/>
      <c r="G1" s="522"/>
      <c r="H1" s="522"/>
      <c r="I1" s="522"/>
      <c r="J1" s="522"/>
      <c r="K1" s="522"/>
      <c r="L1" s="522"/>
      <c r="M1" s="522"/>
      <c r="N1" s="522"/>
      <c r="O1" s="522"/>
      <c r="P1" s="522"/>
      <c r="Q1" s="522"/>
      <c r="R1" s="522"/>
      <c r="S1" s="522"/>
      <c r="T1" s="522"/>
      <c r="U1" s="522"/>
      <c r="V1" s="522"/>
      <c r="W1" s="522"/>
      <c r="X1" s="522"/>
      <c r="Y1" s="522"/>
      <c r="Z1" s="522"/>
      <c r="AA1" s="522"/>
      <c r="AB1" s="522"/>
      <c r="AC1" s="522"/>
      <c r="AD1" s="522"/>
      <c r="AE1" s="522"/>
      <c r="AF1" s="522"/>
      <c r="AG1" s="522"/>
      <c r="AH1" s="522"/>
      <c r="AI1" s="522"/>
      <c r="AJ1" s="522"/>
      <c r="AK1" s="522"/>
      <c r="AL1" s="522"/>
      <c r="AM1" s="522"/>
      <c r="AN1" s="522"/>
      <c r="AO1" s="522"/>
      <c r="AP1" s="522"/>
      <c r="AQ1" s="522"/>
      <c r="AR1" s="522"/>
      <c r="AS1" s="522"/>
      <c r="AT1" s="522"/>
      <c r="AU1" s="522"/>
      <c r="AV1" s="522"/>
      <c r="AW1" s="522"/>
      <c r="AX1" s="522"/>
      <c r="AY1" s="1"/>
      <c r="AZ1" s="1"/>
      <c r="BA1" s="1"/>
      <c r="BB1" s="1"/>
      <c r="BC1" s="1"/>
      <c r="BD1" s="1"/>
      <c r="BE1" s="1"/>
      <c r="BF1" s="1"/>
      <c r="BG1" s="1"/>
      <c r="BH1" s="1"/>
    </row>
    <row r="2" ht="15" customHeight="1"/>
    <row r="3" spans="1:51" ht="15" customHeight="1" thickBot="1">
      <c r="A3" s="100" t="s">
        <v>186</v>
      </c>
      <c r="D3" s="4"/>
      <c r="F3" s="5"/>
      <c r="G3" s="6"/>
      <c r="H3" s="6"/>
      <c r="I3" s="6"/>
      <c r="M3" s="5"/>
      <c r="N3" s="5"/>
      <c r="O3" s="5"/>
      <c r="P3" s="5"/>
      <c r="AG3" s="3"/>
      <c r="AM3" s="7"/>
      <c r="AY3" s="7"/>
    </row>
    <row r="4" spans="1:60" ht="16.5" customHeight="1">
      <c r="A4" s="543" t="s">
        <v>26</v>
      </c>
      <c r="B4" s="542"/>
      <c r="C4" s="542"/>
      <c r="D4" s="542"/>
      <c r="E4" s="542"/>
      <c r="F4" s="542"/>
      <c r="G4" s="542"/>
      <c r="H4" s="542"/>
      <c r="I4" s="542" t="s">
        <v>172</v>
      </c>
      <c r="J4" s="542"/>
      <c r="K4" s="542"/>
      <c r="L4" s="542"/>
      <c r="M4" s="542"/>
      <c r="N4" s="542"/>
      <c r="O4" s="544" t="s">
        <v>173</v>
      </c>
      <c r="P4" s="621"/>
      <c r="Q4" s="621"/>
      <c r="R4" s="621"/>
      <c r="S4" s="621"/>
      <c r="T4" s="621"/>
      <c r="U4" s="621"/>
      <c r="V4" s="621"/>
      <c r="W4" s="621"/>
      <c r="X4" s="621"/>
      <c r="Y4" s="621"/>
      <c r="Z4" s="621"/>
      <c r="AA4" s="621"/>
      <c r="AB4" s="621"/>
      <c r="AC4" s="621"/>
      <c r="AD4" s="621"/>
      <c r="AE4" s="621"/>
      <c r="AF4" s="621"/>
      <c r="AG4" s="621"/>
      <c r="AH4" s="621"/>
      <c r="AI4" s="621"/>
      <c r="AJ4" s="621"/>
      <c r="AK4" s="621"/>
      <c r="AL4" s="621"/>
      <c r="AM4" s="621"/>
      <c r="AN4" s="621"/>
      <c r="AO4" s="621"/>
      <c r="AP4" s="621"/>
      <c r="AQ4" s="621"/>
      <c r="AR4" s="543"/>
      <c r="AS4" s="542" t="s">
        <v>174</v>
      </c>
      <c r="AT4" s="542"/>
      <c r="AU4" s="542"/>
      <c r="AV4" s="542"/>
      <c r="AW4" s="542"/>
      <c r="AX4" s="544"/>
      <c r="AY4" s="21"/>
      <c r="AZ4" s="21"/>
      <c r="BA4" s="21"/>
      <c r="BB4" s="21"/>
      <c r="BC4" s="21"/>
      <c r="BD4" s="21"/>
      <c r="BE4" s="21"/>
      <c r="BF4" s="21"/>
      <c r="BG4" s="21"/>
      <c r="BH4" s="21"/>
    </row>
    <row r="5" spans="1:60" ht="23.25" customHeight="1">
      <c r="A5" s="583"/>
      <c r="B5" s="584"/>
      <c r="C5" s="584"/>
      <c r="D5" s="584"/>
      <c r="E5" s="584"/>
      <c r="F5" s="584"/>
      <c r="G5" s="584"/>
      <c r="H5" s="584"/>
      <c r="I5" s="584"/>
      <c r="J5" s="584"/>
      <c r="K5" s="584"/>
      <c r="L5" s="584"/>
      <c r="M5" s="584"/>
      <c r="N5" s="584"/>
      <c r="O5" s="584" t="s">
        <v>128</v>
      </c>
      <c r="P5" s="584"/>
      <c r="Q5" s="584"/>
      <c r="R5" s="584"/>
      <c r="S5" s="584"/>
      <c r="T5" s="584"/>
      <c r="U5" s="584" t="s">
        <v>187</v>
      </c>
      <c r="V5" s="584"/>
      <c r="W5" s="584"/>
      <c r="X5" s="584"/>
      <c r="Y5" s="584"/>
      <c r="Z5" s="584"/>
      <c r="AA5" s="584" t="s">
        <v>188</v>
      </c>
      <c r="AB5" s="584"/>
      <c r="AC5" s="584"/>
      <c r="AD5" s="584"/>
      <c r="AE5" s="584"/>
      <c r="AF5" s="584"/>
      <c r="AG5" s="584" t="s">
        <v>189</v>
      </c>
      <c r="AH5" s="584"/>
      <c r="AI5" s="584"/>
      <c r="AJ5" s="584"/>
      <c r="AK5" s="584"/>
      <c r="AL5" s="584"/>
      <c r="AM5" s="584" t="s">
        <v>190</v>
      </c>
      <c r="AN5" s="584"/>
      <c r="AO5" s="584"/>
      <c r="AP5" s="584"/>
      <c r="AQ5" s="584"/>
      <c r="AR5" s="584"/>
      <c r="AS5" s="584"/>
      <c r="AT5" s="584"/>
      <c r="AU5" s="584"/>
      <c r="AV5" s="584"/>
      <c r="AW5" s="584"/>
      <c r="AX5" s="591"/>
      <c r="AY5" s="22"/>
      <c r="AZ5" s="22"/>
      <c r="BA5" s="22"/>
      <c r="BB5" s="22"/>
      <c r="BC5" s="22"/>
      <c r="BD5" s="8"/>
      <c r="BE5" s="8"/>
      <c r="BF5" s="8"/>
      <c r="BG5" s="8"/>
      <c r="BH5" s="8"/>
    </row>
    <row r="6" spans="1:60" ht="15" customHeight="1">
      <c r="A6" s="508"/>
      <c r="B6" s="508"/>
      <c r="C6" s="508"/>
      <c r="D6" s="508"/>
      <c r="E6" s="508"/>
      <c r="F6" s="508"/>
      <c r="G6" s="508"/>
      <c r="H6" s="509"/>
      <c r="I6" s="700" t="s">
        <v>109</v>
      </c>
      <c r="J6" s="700"/>
      <c r="K6" s="700"/>
      <c r="L6" s="700"/>
      <c r="M6" s="700"/>
      <c r="N6" s="700"/>
      <c r="O6" s="700" t="s">
        <v>110</v>
      </c>
      <c r="P6" s="700"/>
      <c r="Q6" s="700"/>
      <c r="R6" s="700"/>
      <c r="S6" s="700"/>
      <c r="T6" s="700"/>
      <c r="U6" s="700" t="s">
        <v>110</v>
      </c>
      <c r="V6" s="700"/>
      <c r="W6" s="700"/>
      <c r="X6" s="700"/>
      <c r="Y6" s="700"/>
      <c r="Z6" s="700"/>
      <c r="AA6" s="700" t="s">
        <v>110</v>
      </c>
      <c r="AB6" s="700"/>
      <c r="AC6" s="700"/>
      <c r="AD6" s="700"/>
      <c r="AE6" s="700"/>
      <c r="AF6" s="700"/>
      <c r="AG6" s="700" t="s">
        <v>110</v>
      </c>
      <c r="AH6" s="700"/>
      <c r="AI6" s="700"/>
      <c r="AJ6" s="700"/>
      <c r="AK6" s="700"/>
      <c r="AL6" s="700"/>
      <c r="AM6" s="700" t="s">
        <v>110</v>
      </c>
      <c r="AN6" s="700"/>
      <c r="AO6" s="700"/>
      <c r="AP6" s="700"/>
      <c r="AQ6" s="700"/>
      <c r="AR6" s="700"/>
      <c r="AS6" s="700" t="s">
        <v>110</v>
      </c>
      <c r="AT6" s="700"/>
      <c r="AU6" s="700"/>
      <c r="AV6" s="700"/>
      <c r="AW6" s="700"/>
      <c r="AX6" s="700"/>
      <c r="AY6" s="9"/>
      <c r="AZ6" s="9"/>
      <c r="BA6" s="9"/>
      <c r="BB6" s="9"/>
      <c r="BC6" s="9"/>
      <c r="BD6" s="9"/>
      <c r="BE6" s="9"/>
      <c r="BF6" s="9"/>
      <c r="BG6" s="9"/>
      <c r="BH6" s="9"/>
    </row>
    <row r="7" spans="1:60" ht="15" customHeight="1">
      <c r="A7" s="493" t="s">
        <v>691</v>
      </c>
      <c r="B7" s="493"/>
      <c r="C7" s="493"/>
      <c r="D7" s="493"/>
      <c r="E7" s="493"/>
      <c r="F7" s="493"/>
      <c r="G7" s="493"/>
      <c r="H7" s="494"/>
      <c r="I7" s="635">
        <v>346</v>
      </c>
      <c r="J7" s="632"/>
      <c r="K7" s="632"/>
      <c r="L7" s="632"/>
      <c r="M7" s="632"/>
      <c r="N7" s="632"/>
      <c r="O7" s="632">
        <v>19015</v>
      </c>
      <c r="P7" s="632"/>
      <c r="Q7" s="632"/>
      <c r="R7" s="632"/>
      <c r="S7" s="632"/>
      <c r="T7" s="632"/>
      <c r="U7" s="632">
        <v>6318</v>
      </c>
      <c r="V7" s="632"/>
      <c r="W7" s="632"/>
      <c r="X7" s="632"/>
      <c r="Y7" s="632"/>
      <c r="Z7" s="632"/>
      <c r="AA7" s="632">
        <v>1770</v>
      </c>
      <c r="AB7" s="632"/>
      <c r="AC7" s="632"/>
      <c r="AD7" s="632"/>
      <c r="AE7" s="632"/>
      <c r="AF7" s="632"/>
      <c r="AG7" s="632">
        <v>1478</v>
      </c>
      <c r="AH7" s="632"/>
      <c r="AI7" s="632"/>
      <c r="AJ7" s="632"/>
      <c r="AK7" s="632"/>
      <c r="AL7" s="632"/>
      <c r="AM7" s="632">
        <v>9449</v>
      </c>
      <c r="AN7" s="632"/>
      <c r="AO7" s="632"/>
      <c r="AP7" s="632"/>
      <c r="AQ7" s="632"/>
      <c r="AR7" s="632"/>
      <c r="AS7" s="632">
        <v>9129</v>
      </c>
      <c r="AT7" s="632"/>
      <c r="AU7" s="632"/>
      <c r="AV7" s="632"/>
      <c r="AW7" s="632"/>
      <c r="AX7" s="632"/>
      <c r="AY7" s="10"/>
      <c r="AZ7" s="10"/>
      <c r="BA7" s="10"/>
      <c r="BB7" s="10"/>
      <c r="BC7" s="10"/>
      <c r="BD7" s="10"/>
      <c r="BE7" s="10"/>
      <c r="BF7" s="10"/>
      <c r="BG7" s="10"/>
      <c r="BH7" s="10"/>
    </row>
    <row r="8" spans="1:60" ht="15" customHeight="1">
      <c r="A8" s="593">
        <v>20</v>
      </c>
      <c r="B8" s="593"/>
      <c r="C8" s="593"/>
      <c r="D8" s="593"/>
      <c r="E8" s="593"/>
      <c r="F8" s="593"/>
      <c r="G8" s="593"/>
      <c r="H8" s="572"/>
      <c r="I8" s="701">
        <f>SUM(I10:N23)</f>
        <v>343</v>
      </c>
      <c r="J8" s="698"/>
      <c r="K8" s="698"/>
      <c r="L8" s="698"/>
      <c r="M8" s="698"/>
      <c r="N8" s="698"/>
      <c r="O8" s="698">
        <f>SUM(O10:T23)</f>
        <v>17840</v>
      </c>
      <c r="P8" s="698"/>
      <c r="Q8" s="698"/>
      <c r="R8" s="698"/>
      <c r="S8" s="698"/>
      <c r="T8" s="698"/>
      <c r="U8" s="698">
        <f>SUM(U10:Z23)</f>
        <v>7505</v>
      </c>
      <c r="V8" s="698"/>
      <c r="W8" s="698"/>
      <c r="X8" s="698"/>
      <c r="Y8" s="698"/>
      <c r="Z8" s="698"/>
      <c r="AA8" s="698">
        <f>SUM(AA10:AF23)</f>
        <v>2226</v>
      </c>
      <c r="AB8" s="698"/>
      <c r="AC8" s="698"/>
      <c r="AD8" s="698"/>
      <c r="AE8" s="698"/>
      <c r="AF8" s="698"/>
      <c r="AG8" s="698">
        <f>SUM(AG10:AL23)</f>
        <v>1630</v>
      </c>
      <c r="AH8" s="698"/>
      <c r="AI8" s="698"/>
      <c r="AJ8" s="698"/>
      <c r="AK8" s="698"/>
      <c r="AL8" s="698"/>
      <c r="AM8" s="698">
        <f>SUM(AM10:AR23)</f>
        <v>6479</v>
      </c>
      <c r="AN8" s="698"/>
      <c r="AO8" s="698"/>
      <c r="AP8" s="698"/>
      <c r="AQ8" s="698"/>
      <c r="AR8" s="698"/>
      <c r="AS8" s="698">
        <f>SUM(AS10:AX23)</f>
        <v>8178</v>
      </c>
      <c r="AT8" s="698"/>
      <c r="AU8" s="698"/>
      <c r="AV8" s="698"/>
      <c r="AW8" s="698"/>
      <c r="AX8" s="698"/>
      <c r="AY8" s="10"/>
      <c r="AZ8" s="10"/>
      <c r="BA8" s="10"/>
      <c r="BB8" s="10"/>
      <c r="BC8" s="10"/>
      <c r="BD8" s="10"/>
      <c r="BE8" s="10"/>
      <c r="BF8" s="10"/>
      <c r="BG8" s="10"/>
      <c r="BH8" s="10"/>
    </row>
    <row r="9" spans="1:60" ht="15" customHeight="1">
      <c r="A9" s="508"/>
      <c r="B9" s="508"/>
      <c r="C9" s="508"/>
      <c r="D9" s="508"/>
      <c r="E9" s="508"/>
      <c r="F9" s="508"/>
      <c r="G9" s="508"/>
      <c r="H9" s="509"/>
      <c r="I9" s="635"/>
      <c r="J9" s="632"/>
      <c r="K9" s="632"/>
      <c r="L9" s="632"/>
      <c r="M9" s="632"/>
      <c r="N9" s="632"/>
      <c r="O9" s="632"/>
      <c r="P9" s="632"/>
      <c r="Q9" s="632"/>
      <c r="R9" s="632"/>
      <c r="S9" s="632"/>
      <c r="T9" s="632"/>
      <c r="U9" s="632"/>
      <c r="V9" s="632"/>
      <c r="W9" s="632"/>
      <c r="X9" s="632"/>
      <c r="Y9" s="632"/>
      <c r="Z9" s="632"/>
      <c r="AA9" s="632"/>
      <c r="AB9" s="632"/>
      <c r="AC9" s="632"/>
      <c r="AD9" s="632"/>
      <c r="AE9" s="632"/>
      <c r="AF9" s="632"/>
      <c r="AG9" s="632"/>
      <c r="AH9" s="632"/>
      <c r="AI9" s="632"/>
      <c r="AJ9" s="632"/>
      <c r="AK9" s="632"/>
      <c r="AL9" s="632"/>
      <c r="AM9" s="632"/>
      <c r="AN9" s="632"/>
      <c r="AO9" s="632"/>
      <c r="AP9" s="632"/>
      <c r="AQ9" s="632"/>
      <c r="AR9" s="632"/>
      <c r="AS9" s="697"/>
      <c r="AT9" s="697"/>
      <c r="AU9" s="697"/>
      <c r="AV9" s="697"/>
      <c r="AW9" s="697"/>
      <c r="AX9" s="697"/>
      <c r="AY9" s="10"/>
      <c r="AZ9" s="10"/>
      <c r="BA9" s="10"/>
      <c r="BB9" s="10"/>
      <c r="BC9" s="10"/>
      <c r="BD9" s="10"/>
      <c r="BE9" s="10"/>
      <c r="BF9" s="10"/>
      <c r="BG9" s="10"/>
      <c r="BH9" s="10"/>
    </row>
    <row r="10" spans="1:60" ht="15" customHeight="1">
      <c r="A10" s="508" t="s">
        <v>113</v>
      </c>
      <c r="B10" s="508"/>
      <c r="C10" s="508"/>
      <c r="D10" s="508"/>
      <c r="E10" s="508"/>
      <c r="F10" s="508"/>
      <c r="G10" s="508"/>
      <c r="H10" s="509"/>
      <c r="I10" s="635">
        <v>29</v>
      </c>
      <c r="J10" s="632"/>
      <c r="K10" s="632"/>
      <c r="L10" s="632"/>
      <c r="M10" s="632"/>
      <c r="N10" s="632"/>
      <c r="O10" s="632">
        <v>1627</v>
      </c>
      <c r="P10" s="632"/>
      <c r="Q10" s="632"/>
      <c r="R10" s="632"/>
      <c r="S10" s="632"/>
      <c r="T10" s="632"/>
      <c r="U10" s="632">
        <v>713</v>
      </c>
      <c r="V10" s="632"/>
      <c r="W10" s="632"/>
      <c r="X10" s="632"/>
      <c r="Y10" s="632"/>
      <c r="Z10" s="632"/>
      <c r="AA10" s="632">
        <v>147</v>
      </c>
      <c r="AB10" s="632"/>
      <c r="AC10" s="632"/>
      <c r="AD10" s="632"/>
      <c r="AE10" s="632"/>
      <c r="AF10" s="632"/>
      <c r="AG10" s="632">
        <v>133</v>
      </c>
      <c r="AH10" s="632"/>
      <c r="AI10" s="632"/>
      <c r="AJ10" s="632"/>
      <c r="AK10" s="632"/>
      <c r="AL10" s="632"/>
      <c r="AM10" s="632">
        <v>634</v>
      </c>
      <c r="AN10" s="632"/>
      <c r="AO10" s="632"/>
      <c r="AP10" s="632"/>
      <c r="AQ10" s="632"/>
      <c r="AR10" s="632"/>
      <c r="AS10" s="632">
        <v>785</v>
      </c>
      <c r="AT10" s="632"/>
      <c r="AU10" s="632"/>
      <c r="AV10" s="632"/>
      <c r="AW10" s="632"/>
      <c r="AX10" s="632"/>
      <c r="AY10" s="11"/>
      <c r="AZ10" s="10"/>
      <c r="BA10" s="10"/>
      <c r="BB10" s="10"/>
      <c r="BC10" s="10"/>
      <c r="BD10" s="10"/>
      <c r="BE10" s="10"/>
      <c r="BF10" s="10"/>
      <c r="BG10" s="10"/>
      <c r="BH10" s="10"/>
    </row>
    <row r="11" spans="1:60" ht="15" customHeight="1">
      <c r="A11" s="508" t="s">
        <v>344</v>
      </c>
      <c r="B11" s="508"/>
      <c r="C11" s="508"/>
      <c r="D11" s="508"/>
      <c r="E11" s="508"/>
      <c r="F11" s="508"/>
      <c r="G11" s="508"/>
      <c r="H11" s="509"/>
      <c r="I11" s="635">
        <v>30</v>
      </c>
      <c r="J11" s="632"/>
      <c r="K11" s="632"/>
      <c r="L11" s="632"/>
      <c r="M11" s="632"/>
      <c r="N11" s="632"/>
      <c r="O11" s="632">
        <v>1591</v>
      </c>
      <c r="P11" s="632"/>
      <c r="Q11" s="632"/>
      <c r="R11" s="632"/>
      <c r="S11" s="632"/>
      <c r="T11" s="632"/>
      <c r="U11" s="632">
        <v>696</v>
      </c>
      <c r="V11" s="632"/>
      <c r="W11" s="632"/>
      <c r="X11" s="632"/>
      <c r="Y11" s="632"/>
      <c r="Z11" s="632"/>
      <c r="AA11" s="632">
        <v>179</v>
      </c>
      <c r="AB11" s="632"/>
      <c r="AC11" s="632"/>
      <c r="AD11" s="632"/>
      <c r="AE11" s="632"/>
      <c r="AF11" s="632"/>
      <c r="AG11" s="632">
        <v>146</v>
      </c>
      <c r="AH11" s="632"/>
      <c r="AI11" s="632"/>
      <c r="AJ11" s="632"/>
      <c r="AK11" s="632"/>
      <c r="AL11" s="632"/>
      <c r="AM11" s="632">
        <v>570</v>
      </c>
      <c r="AN11" s="632"/>
      <c r="AO11" s="632"/>
      <c r="AP11" s="632"/>
      <c r="AQ11" s="632"/>
      <c r="AR11" s="632"/>
      <c r="AS11" s="632">
        <v>715</v>
      </c>
      <c r="AT11" s="632"/>
      <c r="AU11" s="632"/>
      <c r="AV11" s="632"/>
      <c r="AW11" s="632"/>
      <c r="AX11" s="632"/>
      <c r="AY11" s="10"/>
      <c r="AZ11" s="10"/>
      <c r="BA11" s="10"/>
      <c r="BB11" s="10"/>
      <c r="BC11" s="10"/>
      <c r="BD11" s="10"/>
      <c r="BE11" s="10"/>
      <c r="BF11" s="10"/>
      <c r="BG11" s="10"/>
      <c r="BH11" s="10"/>
    </row>
    <row r="12" spans="1:60" ht="15" customHeight="1">
      <c r="A12" s="508" t="s">
        <v>48</v>
      </c>
      <c r="B12" s="508"/>
      <c r="C12" s="508"/>
      <c r="D12" s="508"/>
      <c r="E12" s="508"/>
      <c r="F12" s="508"/>
      <c r="G12" s="508"/>
      <c r="H12" s="509"/>
      <c r="I12" s="635">
        <v>29</v>
      </c>
      <c r="J12" s="632"/>
      <c r="K12" s="632"/>
      <c r="L12" s="632"/>
      <c r="M12" s="632"/>
      <c r="N12" s="632"/>
      <c r="O12" s="632">
        <v>1552</v>
      </c>
      <c r="P12" s="632"/>
      <c r="Q12" s="632"/>
      <c r="R12" s="632"/>
      <c r="S12" s="632"/>
      <c r="T12" s="632"/>
      <c r="U12" s="632">
        <v>622</v>
      </c>
      <c r="V12" s="632"/>
      <c r="W12" s="632"/>
      <c r="X12" s="632"/>
      <c r="Y12" s="632"/>
      <c r="Z12" s="632"/>
      <c r="AA12" s="632">
        <v>182</v>
      </c>
      <c r="AB12" s="632"/>
      <c r="AC12" s="632"/>
      <c r="AD12" s="632"/>
      <c r="AE12" s="632"/>
      <c r="AF12" s="632"/>
      <c r="AG12" s="632">
        <v>118</v>
      </c>
      <c r="AH12" s="632"/>
      <c r="AI12" s="632"/>
      <c r="AJ12" s="632"/>
      <c r="AK12" s="632"/>
      <c r="AL12" s="632"/>
      <c r="AM12" s="632">
        <v>630</v>
      </c>
      <c r="AN12" s="632"/>
      <c r="AO12" s="632"/>
      <c r="AP12" s="632"/>
      <c r="AQ12" s="632"/>
      <c r="AR12" s="632"/>
      <c r="AS12" s="632">
        <v>730</v>
      </c>
      <c r="AT12" s="632"/>
      <c r="AU12" s="632"/>
      <c r="AV12" s="632"/>
      <c r="AW12" s="632"/>
      <c r="AX12" s="632"/>
      <c r="AY12" s="24"/>
      <c r="AZ12" s="15"/>
      <c r="BA12" s="24"/>
      <c r="BB12" s="15"/>
      <c r="BC12" s="24"/>
      <c r="BD12" s="15"/>
      <c r="BE12" s="24"/>
      <c r="BF12" s="24"/>
      <c r="BG12" s="24"/>
      <c r="BH12" s="24"/>
    </row>
    <row r="13" spans="1:60" ht="15" customHeight="1">
      <c r="A13" s="508" t="s">
        <v>49</v>
      </c>
      <c r="B13" s="508"/>
      <c r="C13" s="508"/>
      <c r="D13" s="508"/>
      <c r="E13" s="508"/>
      <c r="F13" s="508"/>
      <c r="G13" s="508"/>
      <c r="H13" s="509"/>
      <c r="I13" s="635">
        <v>30</v>
      </c>
      <c r="J13" s="632"/>
      <c r="K13" s="632"/>
      <c r="L13" s="632"/>
      <c r="M13" s="632"/>
      <c r="N13" s="632"/>
      <c r="O13" s="632">
        <v>1710</v>
      </c>
      <c r="P13" s="632"/>
      <c r="Q13" s="632"/>
      <c r="R13" s="632"/>
      <c r="S13" s="632"/>
      <c r="T13" s="632"/>
      <c r="U13" s="632">
        <v>746</v>
      </c>
      <c r="V13" s="632"/>
      <c r="W13" s="632"/>
      <c r="X13" s="632"/>
      <c r="Y13" s="632"/>
      <c r="Z13" s="632"/>
      <c r="AA13" s="632">
        <v>187</v>
      </c>
      <c r="AB13" s="632"/>
      <c r="AC13" s="632"/>
      <c r="AD13" s="632"/>
      <c r="AE13" s="632"/>
      <c r="AF13" s="632"/>
      <c r="AG13" s="632">
        <v>167</v>
      </c>
      <c r="AH13" s="632"/>
      <c r="AI13" s="632"/>
      <c r="AJ13" s="632"/>
      <c r="AK13" s="632"/>
      <c r="AL13" s="632"/>
      <c r="AM13" s="632">
        <v>610</v>
      </c>
      <c r="AN13" s="632"/>
      <c r="AO13" s="632"/>
      <c r="AP13" s="632"/>
      <c r="AQ13" s="632"/>
      <c r="AR13" s="632"/>
      <c r="AS13" s="632">
        <v>814</v>
      </c>
      <c r="AT13" s="632"/>
      <c r="AU13" s="632"/>
      <c r="AV13" s="632"/>
      <c r="AW13" s="632"/>
      <c r="AX13" s="632"/>
      <c r="AY13" s="10"/>
      <c r="AZ13" s="10"/>
      <c r="BA13" s="10"/>
      <c r="BB13" s="10"/>
      <c r="BC13" s="10"/>
      <c r="BD13" s="10"/>
      <c r="BE13" s="10"/>
      <c r="BF13" s="10"/>
      <c r="BG13" s="10"/>
      <c r="BH13" s="10"/>
    </row>
    <row r="14" spans="1:60" ht="15" customHeight="1">
      <c r="A14" s="508" t="s">
        <v>50</v>
      </c>
      <c r="B14" s="508"/>
      <c r="C14" s="508"/>
      <c r="D14" s="508"/>
      <c r="E14" s="508"/>
      <c r="F14" s="508"/>
      <c r="G14" s="508"/>
      <c r="H14" s="509"/>
      <c r="I14" s="635">
        <v>26</v>
      </c>
      <c r="J14" s="632"/>
      <c r="K14" s="632"/>
      <c r="L14" s="632"/>
      <c r="M14" s="632"/>
      <c r="N14" s="632"/>
      <c r="O14" s="632">
        <v>1436</v>
      </c>
      <c r="P14" s="632"/>
      <c r="Q14" s="632"/>
      <c r="R14" s="632"/>
      <c r="S14" s="632"/>
      <c r="T14" s="632"/>
      <c r="U14" s="632">
        <v>506</v>
      </c>
      <c r="V14" s="632"/>
      <c r="W14" s="632"/>
      <c r="X14" s="632"/>
      <c r="Y14" s="632"/>
      <c r="Z14" s="632"/>
      <c r="AA14" s="632">
        <v>140</v>
      </c>
      <c r="AB14" s="632"/>
      <c r="AC14" s="632"/>
      <c r="AD14" s="632"/>
      <c r="AE14" s="632"/>
      <c r="AF14" s="632"/>
      <c r="AG14" s="632">
        <v>126</v>
      </c>
      <c r="AH14" s="632"/>
      <c r="AI14" s="632"/>
      <c r="AJ14" s="632"/>
      <c r="AK14" s="632"/>
      <c r="AL14" s="632"/>
      <c r="AM14" s="632">
        <v>664</v>
      </c>
      <c r="AN14" s="632"/>
      <c r="AO14" s="632"/>
      <c r="AP14" s="632"/>
      <c r="AQ14" s="632"/>
      <c r="AR14" s="632"/>
      <c r="AS14" s="632">
        <v>651</v>
      </c>
      <c r="AT14" s="632"/>
      <c r="AU14" s="632"/>
      <c r="AV14" s="632"/>
      <c r="AW14" s="632"/>
      <c r="AX14" s="632"/>
      <c r="AY14" s="10"/>
      <c r="AZ14" s="10"/>
      <c r="BA14" s="10"/>
      <c r="BB14" s="10"/>
      <c r="BC14" s="10"/>
      <c r="BD14" s="10"/>
      <c r="BE14" s="10"/>
      <c r="BF14" s="10"/>
      <c r="BG14" s="10"/>
      <c r="BH14" s="10"/>
    </row>
    <row r="15" spans="1:60" ht="15" customHeight="1">
      <c r="A15" s="508"/>
      <c r="B15" s="508"/>
      <c r="C15" s="508"/>
      <c r="D15" s="508"/>
      <c r="E15" s="508"/>
      <c r="F15" s="508"/>
      <c r="G15" s="508"/>
      <c r="H15" s="509"/>
      <c r="I15" s="635"/>
      <c r="J15" s="632"/>
      <c r="K15" s="632"/>
      <c r="L15" s="632"/>
      <c r="M15" s="632"/>
      <c r="N15" s="632"/>
      <c r="O15" s="632"/>
      <c r="P15" s="632"/>
      <c r="Q15" s="632"/>
      <c r="R15" s="632"/>
      <c r="S15" s="632"/>
      <c r="T15" s="632"/>
      <c r="U15" s="632"/>
      <c r="V15" s="632"/>
      <c r="W15" s="632"/>
      <c r="X15" s="632"/>
      <c r="Y15" s="632"/>
      <c r="Z15" s="632"/>
      <c r="AA15" s="632"/>
      <c r="AB15" s="632"/>
      <c r="AC15" s="632"/>
      <c r="AD15" s="632"/>
      <c r="AE15" s="632"/>
      <c r="AF15" s="632"/>
      <c r="AG15" s="632"/>
      <c r="AH15" s="632"/>
      <c r="AI15" s="632"/>
      <c r="AJ15" s="632"/>
      <c r="AK15" s="632"/>
      <c r="AL15" s="632"/>
      <c r="AM15" s="632"/>
      <c r="AN15" s="632"/>
      <c r="AO15" s="632"/>
      <c r="AP15" s="632"/>
      <c r="AQ15" s="632"/>
      <c r="AR15" s="632"/>
      <c r="AS15" s="632"/>
      <c r="AT15" s="632"/>
      <c r="AU15" s="632"/>
      <c r="AV15" s="632"/>
      <c r="AW15" s="632"/>
      <c r="AX15" s="632"/>
      <c r="AY15" s="10"/>
      <c r="AZ15" s="10"/>
      <c r="BA15" s="10"/>
      <c r="BB15" s="10"/>
      <c r="BC15" s="10"/>
      <c r="BD15" s="10"/>
      <c r="BE15" s="10"/>
      <c r="BF15" s="10"/>
      <c r="BG15" s="10"/>
      <c r="BH15" s="10"/>
    </row>
    <row r="16" spans="1:60" ht="15" customHeight="1">
      <c r="A16" s="508" t="s">
        <v>51</v>
      </c>
      <c r="B16" s="508"/>
      <c r="C16" s="508"/>
      <c r="D16" s="508"/>
      <c r="E16" s="508"/>
      <c r="F16" s="508"/>
      <c r="G16" s="508"/>
      <c r="H16" s="509"/>
      <c r="I16" s="635">
        <v>29</v>
      </c>
      <c r="J16" s="632"/>
      <c r="K16" s="632"/>
      <c r="L16" s="632"/>
      <c r="M16" s="632"/>
      <c r="N16" s="632"/>
      <c r="O16" s="632">
        <v>1562</v>
      </c>
      <c r="P16" s="632"/>
      <c r="Q16" s="632"/>
      <c r="R16" s="632"/>
      <c r="S16" s="632"/>
      <c r="T16" s="632"/>
      <c r="U16" s="632">
        <v>683</v>
      </c>
      <c r="V16" s="632"/>
      <c r="W16" s="632"/>
      <c r="X16" s="632"/>
      <c r="Y16" s="632"/>
      <c r="Z16" s="632"/>
      <c r="AA16" s="632">
        <v>241</v>
      </c>
      <c r="AB16" s="632"/>
      <c r="AC16" s="632"/>
      <c r="AD16" s="632"/>
      <c r="AE16" s="632"/>
      <c r="AF16" s="632"/>
      <c r="AG16" s="632">
        <v>147</v>
      </c>
      <c r="AH16" s="632"/>
      <c r="AI16" s="632"/>
      <c r="AJ16" s="632"/>
      <c r="AK16" s="632"/>
      <c r="AL16" s="632"/>
      <c r="AM16" s="632">
        <v>491</v>
      </c>
      <c r="AN16" s="632"/>
      <c r="AO16" s="632"/>
      <c r="AP16" s="632"/>
      <c r="AQ16" s="632"/>
      <c r="AR16" s="632"/>
      <c r="AS16" s="632">
        <v>665</v>
      </c>
      <c r="AT16" s="632"/>
      <c r="AU16" s="632"/>
      <c r="AV16" s="632"/>
      <c r="AW16" s="632"/>
      <c r="AX16" s="632"/>
      <c r="AY16" s="11"/>
      <c r="AZ16" s="10"/>
      <c r="BA16" s="10"/>
      <c r="BB16" s="10"/>
      <c r="BC16" s="10"/>
      <c r="BD16" s="10"/>
      <c r="BE16" s="10"/>
      <c r="BF16" s="10"/>
      <c r="BG16" s="10"/>
      <c r="BH16" s="10"/>
    </row>
    <row r="17" spans="1:60" ht="15" customHeight="1">
      <c r="A17" s="508" t="s">
        <v>52</v>
      </c>
      <c r="B17" s="508"/>
      <c r="C17" s="508"/>
      <c r="D17" s="508"/>
      <c r="E17" s="508"/>
      <c r="F17" s="508"/>
      <c r="G17" s="508"/>
      <c r="H17" s="509"/>
      <c r="I17" s="635">
        <v>30</v>
      </c>
      <c r="J17" s="632"/>
      <c r="K17" s="632"/>
      <c r="L17" s="632"/>
      <c r="M17" s="632"/>
      <c r="N17" s="632"/>
      <c r="O17" s="632">
        <v>1691</v>
      </c>
      <c r="P17" s="632"/>
      <c r="Q17" s="632"/>
      <c r="R17" s="632"/>
      <c r="S17" s="632"/>
      <c r="T17" s="632"/>
      <c r="U17" s="632">
        <v>659</v>
      </c>
      <c r="V17" s="632"/>
      <c r="W17" s="632"/>
      <c r="X17" s="632"/>
      <c r="Y17" s="632"/>
      <c r="Z17" s="632"/>
      <c r="AA17" s="632">
        <v>207</v>
      </c>
      <c r="AB17" s="632"/>
      <c r="AC17" s="632"/>
      <c r="AD17" s="632"/>
      <c r="AE17" s="632"/>
      <c r="AF17" s="632"/>
      <c r="AG17" s="632">
        <v>103</v>
      </c>
      <c r="AH17" s="632"/>
      <c r="AI17" s="632"/>
      <c r="AJ17" s="632"/>
      <c r="AK17" s="632"/>
      <c r="AL17" s="632"/>
      <c r="AM17" s="632">
        <v>722</v>
      </c>
      <c r="AN17" s="632"/>
      <c r="AO17" s="632"/>
      <c r="AP17" s="632"/>
      <c r="AQ17" s="632"/>
      <c r="AR17" s="632"/>
      <c r="AS17" s="632">
        <v>767</v>
      </c>
      <c r="AT17" s="632"/>
      <c r="AU17" s="632"/>
      <c r="AV17" s="632"/>
      <c r="AW17" s="632"/>
      <c r="AX17" s="632"/>
      <c r="AY17" s="10"/>
      <c r="AZ17" s="10"/>
      <c r="BA17" s="10"/>
      <c r="BB17" s="10"/>
      <c r="BC17" s="10"/>
      <c r="BD17" s="10"/>
      <c r="BE17" s="10"/>
      <c r="BF17" s="10"/>
      <c r="BG17" s="10"/>
      <c r="BH17" s="10"/>
    </row>
    <row r="18" spans="1:50" ht="15" customHeight="1">
      <c r="A18" s="508" t="s">
        <v>53</v>
      </c>
      <c r="B18" s="508"/>
      <c r="C18" s="508"/>
      <c r="D18" s="508"/>
      <c r="E18" s="508"/>
      <c r="F18" s="508"/>
      <c r="G18" s="508"/>
      <c r="H18" s="509"/>
      <c r="I18" s="635">
        <v>29</v>
      </c>
      <c r="J18" s="632"/>
      <c r="K18" s="632"/>
      <c r="L18" s="632"/>
      <c r="M18" s="632"/>
      <c r="N18" s="632"/>
      <c r="O18" s="632">
        <v>1570</v>
      </c>
      <c r="P18" s="632"/>
      <c r="Q18" s="632"/>
      <c r="R18" s="632"/>
      <c r="S18" s="632"/>
      <c r="T18" s="632"/>
      <c r="U18" s="632">
        <v>632</v>
      </c>
      <c r="V18" s="632"/>
      <c r="W18" s="632"/>
      <c r="X18" s="632"/>
      <c r="Y18" s="632"/>
      <c r="Z18" s="632"/>
      <c r="AA18" s="632">
        <v>185</v>
      </c>
      <c r="AB18" s="632"/>
      <c r="AC18" s="632"/>
      <c r="AD18" s="632"/>
      <c r="AE18" s="632"/>
      <c r="AF18" s="632"/>
      <c r="AG18" s="632">
        <v>128</v>
      </c>
      <c r="AH18" s="632"/>
      <c r="AI18" s="632"/>
      <c r="AJ18" s="632"/>
      <c r="AK18" s="632"/>
      <c r="AL18" s="632"/>
      <c r="AM18" s="632">
        <v>625</v>
      </c>
      <c r="AN18" s="632"/>
      <c r="AO18" s="632"/>
      <c r="AP18" s="632"/>
      <c r="AQ18" s="632"/>
      <c r="AR18" s="632"/>
      <c r="AS18" s="632">
        <v>723</v>
      </c>
      <c r="AT18" s="632"/>
      <c r="AU18" s="632"/>
      <c r="AV18" s="632"/>
      <c r="AW18" s="632"/>
      <c r="AX18" s="632"/>
    </row>
    <row r="19" spans="1:50" ht="15" customHeight="1">
      <c r="A19" s="508" t="s">
        <v>54</v>
      </c>
      <c r="B19" s="508"/>
      <c r="C19" s="508"/>
      <c r="D19" s="508"/>
      <c r="E19" s="508"/>
      <c r="F19" s="508"/>
      <c r="G19" s="508"/>
      <c r="H19" s="509"/>
      <c r="I19" s="635">
        <v>27</v>
      </c>
      <c r="J19" s="632"/>
      <c r="K19" s="632"/>
      <c r="L19" s="632"/>
      <c r="M19" s="632"/>
      <c r="N19" s="632"/>
      <c r="O19" s="632">
        <v>1262</v>
      </c>
      <c r="P19" s="632"/>
      <c r="Q19" s="632"/>
      <c r="R19" s="632"/>
      <c r="S19" s="632"/>
      <c r="T19" s="632"/>
      <c r="U19" s="632">
        <v>542</v>
      </c>
      <c r="V19" s="632"/>
      <c r="W19" s="632"/>
      <c r="X19" s="632"/>
      <c r="Y19" s="632"/>
      <c r="Z19" s="632"/>
      <c r="AA19" s="632">
        <v>152</v>
      </c>
      <c r="AB19" s="632"/>
      <c r="AC19" s="632"/>
      <c r="AD19" s="632"/>
      <c r="AE19" s="632"/>
      <c r="AF19" s="632"/>
      <c r="AG19" s="632">
        <v>110</v>
      </c>
      <c r="AH19" s="632"/>
      <c r="AI19" s="632"/>
      <c r="AJ19" s="632"/>
      <c r="AK19" s="632"/>
      <c r="AL19" s="632"/>
      <c r="AM19" s="632">
        <v>458</v>
      </c>
      <c r="AN19" s="632"/>
      <c r="AO19" s="632"/>
      <c r="AP19" s="632"/>
      <c r="AQ19" s="632"/>
      <c r="AR19" s="632"/>
      <c r="AS19" s="632">
        <v>625</v>
      </c>
      <c r="AT19" s="632"/>
      <c r="AU19" s="632"/>
      <c r="AV19" s="632"/>
      <c r="AW19" s="632"/>
      <c r="AX19" s="632"/>
    </row>
    <row r="20" spans="1:50" ht="15" customHeight="1">
      <c r="A20" s="508" t="s">
        <v>617</v>
      </c>
      <c r="B20" s="508"/>
      <c r="C20" s="508"/>
      <c r="D20" s="508"/>
      <c r="E20" s="508"/>
      <c r="F20" s="508"/>
      <c r="G20" s="508"/>
      <c r="H20" s="509"/>
      <c r="I20" s="635">
        <v>27</v>
      </c>
      <c r="J20" s="632"/>
      <c r="K20" s="632"/>
      <c r="L20" s="632"/>
      <c r="M20" s="632"/>
      <c r="N20" s="632"/>
      <c r="O20" s="632">
        <v>1306</v>
      </c>
      <c r="P20" s="632"/>
      <c r="Q20" s="632"/>
      <c r="R20" s="632"/>
      <c r="S20" s="632"/>
      <c r="T20" s="632"/>
      <c r="U20" s="632">
        <v>619</v>
      </c>
      <c r="V20" s="632"/>
      <c r="W20" s="632"/>
      <c r="X20" s="632"/>
      <c r="Y20" s="632"/>
      <c r="Z20" s="632"/>
      <c r="AA20" s="632">
        <v>192</v>
      </c>
      <c r="AB20" s="632"/>
      <c r="AC20" s="632"/>
      <c r="AD20" s="632"/>
      <c r="AE20" s="632"/>
      <c r="AF20" s="632"/>
      <c r="AG20" s="632">
        <v>146</v>
      </c>
      <c r="AH20" s="632"/>
      <c r="AI20" s="632"/>
      <c r="AJ20" s="632"/>
      <c r="AK20" s="632"/>
      <c r="AL20" s="632"/>
      <c r="AM20" s="632">
        <v>349</v>
      </c>
      <c r="AN20" s="632"/>
      <c r="AO20" s="632"/>
      <c r="AP20" s="632"/>
      <c r="AQ20" s="632"/>
      <c r="AR20" s="632"/>
      <c r="AS20" s="632">
        <v>612</v>
      </c>
      <c r="AT20" s="632"/>
      <c r="AU20" s="632"/>
      <c r="AV20" s="632"/>
      <c r="AW20" s="632"/>
      <c r="AX20" s="632"/>
    </row>
    <row r="21" spans="1:50" ht="15" customHeight="1">
      <c r="A21" s="508"/>
      <c r="B21" s="508"/>
      <c r="C21" s="508"/>
      <c r="D21" s="508"/>
      <c r="E21" s="508"/>
      <c r="F21" s="508"/>
      <c r="G21" s="508"/>
      <c r="H21" s="509"/>
      <c r="I21" s="635"/>
      <c r="J21" s="632"/>
      <c r="K21" s="632"/>
      <c r="L21" s="632"/>
      <c r="M21" s="632"/>
      <c r="N21" s="632"/>
      <c r="O21" s="632"/>
      <c r="P21" s="632"/>
      <c r="Q21" s="632"/>
      <c r="R21" s="632"/>
      <c r="S21" s="632"/>
      <c r="T21" s="632"/>
      <c r="U21" s="632"/>
      <c r="V21" s="632"/>
      <c r="W21" s="632"/>
      <c r="X21" s="632"/>
      <c r="Y21" s="632"/>
      <c r="Z21" s="632"/>
      <c r="AA21" s="632"/>
      <c r="AB21" s="632"/>
      <c r="AC21" s="632"/>
      <c r="AD21" s="632"/>
      <c r="AE21" s="632"/>
      <c r="AF21" s="632"/>
      <c r="AG21" s="632"/>
      <c r="AH21" s="632"/>
      <c r="AI21" s="632"/>
      <c r="AJ21" s="632"/>
      <c r="AK21" s="632"/>
      <c r="AL21" s="632"/>
      <c r="AM21" s="632"/>
      <c r="AN21" s="632"/>
      <c r="AO21" s="632"/>
      <c r="AP21" s="632"/>
      <c r="AQ21" s="632"/>
      <c r="AR21" s="632"/>
      <c r="AS21" s="632"/>
      <c r="AT21" s="632"/>
      <c r="AU21" s="632"/>
      <c r="AV21" s="632"/>
      <c r="AW21" s="632"/>
      <c r="AX21" s="632"/>
    </row>
    <row r="22" spans="1:50" ht="15" customHeight="1">
      <c r="A22" s="508" t="s">
        <v>55</v>
      </c>
      <c r="B22" s="508"/>
      <c r="C22" s="508"/>
      <c r="D22" s="508"/>
      <c r="E22" s="508"/>
      <c r="F22" s="508"/>
      <c r="G22" s="508"/>
      <c r="H22" s="509"/>
      <c r="I22" s="635">
        <v>27</v>
      </c>
      <c r="J22" s="632"/>
      <c r="K22" s="632"/>
      <c r="L22" s="632"/>
      <c r="M22" s="632"/>
      <c r="N22" s="632"/>
      <c r="O22" s="632">
        <v>1308</v>
      </c>
      <c r="P22" s="632"/>
      <c r="Q22" s="632"/>
      <c r="R22" s="632"/>
      <c r="S22" s="632"/>
      <c r="T22" s="632"/>
      <c r="U22" s="632">
        <v>620</v>
      </c>
      <c r="V22" s="632"/>
      <c r="W22" s="632"/>
      <c r="X22" s="632"/>
      <c r="Y22" s="632"/>
      <c r="Z22" s="632"/>
      <c r="AA22" s="632">
        <v>202</v>
      </c>
      <c r="AB22" s="632"/>
      <c r="AC22" s="632"/>
      <c r="AD22" s="632"/>
      <c r="AE22" s="632"/>
      <c r="AF22" s="632"/>
      <c r="AG22" s="632">
        <v>184</v>
      </c>
      <c r="AH22" s="632"/>
      <c r="AI22" s="632"/>
      <c r="AJ22" s="632"/>
      <c r="AK22" s="632"/>
      <c r="AL22" s="632"/>
      <c r="AM22" s="632">
        <v>302</v>
      </c>
      <c r="AN22" s="632"/>
      <c r="AO22" s="632"/>
      <c r="AP22" s="632"/>
      <c r="AQ22" s="632"/>
      <c r="AR22" s="632"/>
      <c r="AS22" s="632">
        <v>527</v>
      </c>
      <c r="AT22" s="632"/>
      <c r="AU22" s="632"/>
      <c r="AV22" s="632"/>
      <c r="AW22" s="632"/>
      <c r="AX22" s="632"/>
    </row>
    <row r="23" spans="1:50" ht="15" customHeight="1">
      <c r="A23" s="501" t="s">
        <v>56</v>
      </c>
      <c r="B23" s="501"/>
      <c r="C23" s="501"/>
      <c r="D23" s="501"/>
      <c r="E23" s="501"/>
      <c r="F23" s="501"/>
      <c r="G23" s="501"/>
      <c r="H23" s="502"/>
      <c r="I23" s="699">
        <v>30</v>
      </c>
      <c r="J23" s="696"/>
      <c r="K23" s="696"/>
      <c r="L23" s="696"/>
      <c r="M23" s="696"/>
      <c r="N23" s="696"/>
      <c r="O23" s="696">
        <v>1225</v>
      </c>
      <c r="P23" s="696"/>
      <c r="Q23" s="696"/>
      <c r="R23" s="696"/>
      <c r="S23" s="696"/>
      <c r="T23" s="696"/>
      <c r="U23" s="696">
        <v>467</v>
      </c>
      <c r="V23" s="696"/>
      <c r="W23" s="696"/>
      <c r="X23" s="696"/>
      <c r="Y23" s="696"/>
      <c r="Z23" s="696"/>
      <c r="AA23" s="696">
        <v>212</v>
      </c>
      <c r="AB23" s="696"/>
      <c r="AC23" s="696"/>
      <c r="AD23" s="696"/>
      <c r="AE23" s="696"/>
      <c r="AF23" s="696"/>
      <c r="AG23" s="696">
        <v>122</v>
      </c>
      <c r="AH23" s="696"/>
      <c r="AI23" s="696"/>
      <c r="AJ23" s="696"/>
      <c r="AK23" s="696"/>
      <c r="AL23" s="696"/>
      <c r="AM23" s="696">
        <v>424</v>
      </c>
      <c r="AN23" s="696"/>
      <c r="AO23" s="696"/>
      <c r="AP23" s="696"/>
      <c r="AQ23" s="696"/>
      <c r="AR23" s="696"/>
      <c r="AS23" s="696">
        <v>564</v>
      </c>
      <c r="AT23" s="696"/>
      <c r="AU23" s="696"/>
      <c r="AV23" s="696"/>
      <c r="AW23" s="696"/>
      <c r="AX23" s="696"/>
    </row>
    <row r="24" spans="3:9" ht="18" customHeight="1">
      <c r="C24" s="13"/>
      <c r="D24" s="13"/>
      <c r="E24" s="13"/>
      <c r="F24" s="13"/>
      <c r="G24" s="13"/>
      <c r="H24" s="13"/>
      <c r="I24" s="13"/>
    </row>
    <row r="25" spans="3:9" ht="18" customHeight="1">
      <c r="C25" s="13"/>
      <c r="D25" s="13"/>
      <c r="E25" s="13"/>
      <c r="F25" s="13"/>
      <c r="G25" s="13"/>
      <c r="H25" s="13"/>
      <c r="I25" s="13"/>
    </row>
    <row r="26" spans="1:44" ht="15" customHeight="1" thickBot="1">
      <c r="A26" s="100" t="s">
        <v>690</v>
      </c>
      <c r="B26" s="18"/>
      <c r="C26" s="18"/>
      <c r="D26" s="18"/>
      <c r="E26" s="18"/>
      <c r="I26" s="19"/>
      <c r="J26" s="19"/>
      <c r="K26" s="19"/>
      <c r="L26" s="19"/>
      <c r="M26" s="19"/>
      <c r="N26" s="19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0"/>
      <c r="AO26" s="10"/>
      <c r="AP26" s="10"/>
      <c r="AQ26" s="10"/>
      <c r="AR26" s="10"/>
    </row>
    <row r="27" spans="1:50" ht="18" customHeight="1">
      <c r="A27" s="543" t="s">
        <v>26</v>
      </c>
      <c r="B27" s="542"/>
      <c r="C27" s="542"/>
      <c r="D27" s="542"/>
      <c r="E27" s="542"/>
      <c r="F27" s="542"/>
      <c r="G27" s="542"/>
      <c r="H27" s="542"/>
      <c r="I27" s="542" t="s">
        <v>172</v>
      </c>
      <c r="J27" s="542"/>
      <c r="K27" s="542"/>
      <c r="L27" s="542"/>
      <c r="M27" s="542"/>
      <c r="N27" s="542"/>
      <c r="O27" s="542"/>
      <c r="P27" s="542" t="s">
        <v>173</v>
      </c>
      <c r="Q27" s="542"/>
      <c r="R27" s="542"/>
      <c r="S27" s="542"/>
      <c r="T27" s="542"/>
      <c r="U27" s="542"/>
      <c r="V27" s="542"/>
      <c r="W27" s="542"/>
      <c r="X27" s="542"/>
      <c r="Y27" s="542"/>
      <c r="Z27" s="542"/>
      <c r="AA27" s="542"/>
      <c r="AB27" s="542"/>
      <c r="AC27" s="542"/>
      <c r="AD27" s="542"/>
      <c r="AE27" s="542"/>
      <c r="AF27" s="542"/>
      <c r="AG27" s="542"/>
      <c r="AH27" s="542"/>
      <c r="AI27" s="542"/>
      <c r="AJ27" s="542"/>
      <c r="AK27" s="542"/>
      <c r="AL27" s="542"/>
      <c r="AM27" s="542"/>
      <c r="AN27" s="542"/>
      <c r="AO27" s="542"/>
      <c r="AP27" s="542"/>
      <c r="AQ27" s="542"/>
      <c r="AR27" s="542"/>
      <c r="AS27" s="542"/>
      <c r="AT27" s="542"/>
      <c r="AU27" s="542"/>
      <c r="AV27" s="542"/>
      <c r="AW27" s="542"/>
      <c r="AX27" s="544"/>
    </row>
    <row r="28" spans="1:50" ht="21" customHeight="1">
      <c r="A28" s="583"/>
      <c r="B28" s="584"/>
      <c r="C28" s="584"/>
      <c r="D28" s="584"/>
      <c r="E28" s="584"/>
      <c r="F28" s="584"/>
      <c r="G28" s="584"/>
      <c r="H28" s="584"/>
      <c r="I28" s="584"/>
      <c r="J28" s="584"/>
      <c r="K28" s="584"/>
      <c r="L28" s="584"/>
      <c r="M28" s="584"/>
      <c r="N28" s="584"/>
      <c r="O28" s="584"/>
      <c r="P28" s="584" t="s">
        <v>128</v>
      </c>
      <c r="Q28" s="584"/>
      <c r="R28" s="584"/>
      <c r="S28" s="584"/>
      <c r="T28" s="584"/>
      <c r="U28" s="584"/>
      <c r="V28" s="584"/>
      <c r="W28" s="584" t="s">
        <v>179</v>
      </c>
      <c r="X28" s="584"/>
      <c r="Y28" s="584"/>
      <c r="Z28" s="584"/>
      <c r="AA28" s="584"/>
      <c r="AB28" s="584"/>
      <c r="AC28" s="584"/>
      <c r="AD28" s="584" t="s">
        <v>180</v>
      </c>
      <c r="AE28" s="584"/>
      <c r="AF28" s="584"/>
      <c r="AG28" s="584"/>
      <c r="AH28" s="584"/>
      <c r="AI28" s="584"/>
      <c r="AJ28" s="584"/>
      <c r="AK28" s="562" t="s">
        <v>191</v>
      </c>
      <c r="AL28" s="584"/>
      <c r="AM28" s="584"/>
      <c r="AN28" s="584"/>
      <c r="AO28" s="584"/>
      <c r="AP28" s="584"/>
      <c r="AQ28" s="584"/>
      <c r="AR28" s="730" t="s">
        <v>689</v>
      </c>
      <c r="AS28" s="584"/>
      <c r="AT28" s="584"/>
      <c r="AU28" s="584"/>
      <c r="AV28" s="584"/>
      <c r="AW28" s="584"/>
      <c r="AX28" s="591"/>
    </row>
    <row r="29" spans="1:50" ht="13.5" customHeight="1">
      <c r="A29" s="132"/>
      <c r="B29" s="42"/>
      <c r="C29" s="42"/>
      <c r="D29" s="42"/>
      <c r="E29" s="42"/>
      <c r="F29" s="42"/>
      <c r="G29" s="42"/>
      <c r="H29" s="43"/>
      <c r="I29" s="727" t="s">
        <v>109</v>
      </c>
      <c r="J29" s="727"/>
      <c r="K29" s="727"/>
      <c r="L29" s="727"/>
      <c r="M29" s="727"/>
      <c r="N29" s="727"/>
      <c r="O29" s="727"/>
      <c r="P29" s="727" t="s">
        <v>110</v>
      </c>
      <c r="Q29" s="727"/>
      <c r="R29" s="727"/>
      <c r="S29" s="727"/>
      <c r="T29" s="727"/>
      <c r="U29" s="727"/>
      <c r="V29" s="727"/>
      <c r="W29" s="727" t="s">
        <v>110</v>
      </c>
      <c r="X29" s="727"/>
      <c r="Y29" s="727"/>
      <c r="Z29" s="727"/>
      <c r="AA29" s="727"/>
      <c r="AB29" s="727"/>
      <c r="AC29" s="727"/>
      <c r="AD29" s="727" t="s">
        <v>110</v>
      </c>
      <c r="AE29" s="727"/>
      <c r="AF29" s="727"/>
      <c r="AG29" s="727"/>
      <c r="AH29" s="727"/>
      <c r="AI29" s="727"/>
      <c r="AJ29" s="727"/>
      <c r="AK29" s="727" t="s">
        <v>110</v>
      </c>
      <c r="AL29" s="727"/>
      <c r="AM29" s="727"/>
      <c r="AN29" s="727"/>
      <c r="AO29" s="727"/>
      <c r="AP29" s="727"/>
      <c r="AQ29" s="727"/>
      <c r="AR29" s="727" t="s">
        <v>110</v>
      </c>
      <c r="AS29" s="727"/>
      <c r="AT29" s="727"/>
      <c r="AU29" s="727"/>
      <c r="AV29" s="727"/>
      <c r="AW29" s="727"/>
      <c r="AX29" s="727"/>
    </row>
    <row r="30" spans="1:50" ht="13.5" customHeight="1">
      <c r="A30" s="508" t="s">
        <v>610</v>
      </c>
      <c r="B30" s="728"/>
      <c r="C30" s="728"/>
      <c r="D30" s="728"/>
      <c r="E30" s="728"/>
      <c r="F30" s="728"/>
      <c r="G30" s="728"/>
      <c r="H30" s="729"/>
      <c r="I30" s="725">
        <v>331</v>
      </c>
      <c r="J30" s="726"/>
      <c r="K30" s="726"/>
      <c r="L30" s="726"/>
      <c r="M30" s="726"/>
      <c r="N30" s="726"/>
      <c r="O30" s="726"/>
      <c r="P30" s="726">
        <v>37496</v>
      </c>
      <c r="Q30" s="726"/>
      <c r="R30" s="726"/>
      <c r="S30" s="726"/>
      <c r="T30" s="726"/>
      <c r="U30" s="726"/>
      <c r="V30" s="726"/>
      <c r="W30" s="726">
        <v>12150</v>
      </c>
      <c r="X30" s="726"/>
      <c r="Y30" s="726"/>
      <c r="Z30" s="726"/>
      <c r="AA30" s="726"/>
      <c r="AB30" s="726"/>
      <c r="AC30" s="726"/>
      <c r="AD30" s="726">
        <v>6088</v>
      </c>
      <c r="AE30" s="726"/>
      <c r="AF30" s="726"/>
      <c r="AG30" s="726"/>
      <c r="AH30" s="726"/>
      <c r="AI30" s="726"/>
      <c r="AJ30" s="726"/>
      <c r="AK30" s="726">
        <v>3761</v>
      </c>
      <c r="AL30" s="726"/>
      <c r="AM30" s="726"/>
      <c r="AN30" s="726"/>
      <c r="AO30" s="726"/>
      <c r="AP30" s="726"/>
      <c r="AQ30" s="726"/>
      <c r="AR30" s="726">
        <v>15497</v>
      </c>
      <c r="AS30" s="726"/>
      <c r="AT30" s="726"/>
      <c r="AU30" s="726"/>
      <c r="AV30" s="726"/>
      <c r="AW30" s="726"/>
      <c r="AX30" s="726"/>
    </row>
    <row r="31" spans="1:50" ht="13.5" customHeight="1">
      <c r="A31" s="493">
        <v>19</v>
      </c>
      <c r="B31" s="493"/>
      <c r="C31" s="493"/>
      <c r="D31" s="493"/>
      <c r="E31" s="493"/>
      <c r="F31" s="493"/>
      <c r="G31" s="493"/>
      <c r="H31" s="494"/>
      <c r="I31" s="725">
        <v>341</v>
      </c>
      <c r="J31" s="726"/>
      <c r="K31" s="726"/>
      <c r="L31" s="726"/>
      <c r="M31" s="726"/>
      <c r="N31" s="726"/>
      <c r="O31" s="726"/>
      <c r="P31" s="726">
        <v>40975</v>
      </c>
      <c r="Q31" s="726"/>
      <c r="R31" s="726"/>
      <c r="S31" s="726"/>
      <c r="T31" s="726"/>
      <c r="U31" s="726"/>
      <c r="V31" s="726"/>
      <c r="W31" s="726">
        <v>14346</v>
      </c>
      <c r="X31" s="726"/>
      <c r="Y31" s="726"/>
      <c r="Z31" s="726"/>
      <c r="AA31" s="726"/>
      <c r="AB31" s="726"/>
      <c r="AC31" s="726"/>
      <c r="AD31" s="726">
        <v>6473</v>
      </c>
      <c r="AE31" s="726"/>
      <c r="AF31" s="726"/>
      <c r="AG31" s="726"/>
      <c r="AH31" s="726"/>
      <c r="AI31" s="726"/>
      <c r="AJ31" s="726"/>
      <c r="AK31" s="726">
        <v>3935</v>
      </c>
      <c r="AL31" s="726"/>
      <c r="AM31" s="726"/>
      <c r="AN31" s="726"/>
      <c r="AO31" s="726"/>
      <c r="AP31" s="726"/>
      <c r="AQ31" s="726"/>
      <c r="AR31" s="726">
        <v>16221</v>
      </c>
      <c r="AS31" s="726"/>
      <c r="AT31" s="726"/>
      <c r="AU31" s="726"/>
      <c r="AV31" s="726"/>
      <c r="AW31" s="726"/>
      <c r="AX31" s="726"/>
    </row>
    <row r="32" spans="1:50" ht="13.5" customHeight="1">
      <c r="A32" s="593">
        <v>20</v>
      </c>
      <c r="B32" s="593"/>
      <c r="C32" s="593"/>
      <c r="D32" s="593"/>
      <c r="E32" s="593"/>
      <c r="F32" s="593"/>
      <c r="G32" s="593"/>
      <c r="H32" s="572"/>
      <c r="I32" s="724">
        <f>SUM(I34:O47)</f>
        <v>338</v>
      </c>
      <c r="J32" s="723"/>
      <c r="K32" s="723"/>
      <c r="L32" s="723"/>
      <c r="M32" s="723"/>
      <c r="N32" s="723"/>
      <c r="O32" s="723"/>
      <c r="P32" s="723">
        <f>SUM(P34:V47)</f>
        <v>41510</v>
      </c>
      <c r="Q32" s="723"/>
      <c r="R32" s="723"/>
      <c r="S32" s="723"/>
      <c r="T32" s="723"/>
      <c r="U32" s="723"/>
      <c r="V32" s="723"/>
      <c r="W32" s="723">
        <f>SUM(W34:AC47)</f>
        <v>16026</v>
      </c>
      <c r="X32" s="723"/>
      <c r="Y32" s="723"/>
      <c r="Z32" s="723"/>
      <c r="AA32" s="723"/>
      <c r="AB32" s="723"/>
      <c r="AC32" s="723"/>
      <c r="AD32" s="723">
        <f>SUM(AD34:AJ47)</f>
        <v>6283</v>
      </c>
      <c r="AE32" s="723"/>
      <c r="AF32" s="723"/>
      <c r="AG32" s="723"/>
      <c r="AH32" s="723"/>
      <c r="AI32" s="723"/>
      <c r="AJ32" s="723"/>
      <c r="AK32" s="723">
        <f>SUM(AK34:AQ47)</f>
        <v>3950</v>
      </c>
      <c r="AL32" s="723"/>
      <c r="AM32" s="723"/>
      <c r="AN32" s="723"/>
      <c r="AO32" s="723"/>
      <c r="AP32" s="723"/>
      <c r="AQ32" s="723"/>
      <c r="AR32" s="723">
        <f>SUM(AR34:AX47)</f>
        <v>15251</v>
      </c>
      <c r="AS32" s="723"/>
      <c r="AT32" s="723"/>
      <c r="AU32" s="723"/>
      <c r="AV32" s="723"/>
      <c r="AW32" s="723"/>
      <c r="AX32" s="723"/>
    </row>
    <row r="33" spans="1:50" ht="13.5" customHeight="1">
      <c r="A33" s="508"/>
      <c r="B33" s="508"/>
      <c r="C33" s="508"/>
      <c r="D33" s="508"/>
      <c r="E33" s="508"/>
      <c r="F33" s="508"/>
      <c r="G33" s="508"/>
      <c r="H33" s="509"/>
      <c r="I33" s="724"/>
      <c r="J33" s="723"/>
      <c r="K33" s="723"/>
      <c r="L33" s="723"/>
      <c r="M33" s="723"/>
      <c r="N33" s="723"/>
      <c r="O33" s="723"/>
      <c r="P33" s="723"/>
      <c r="Q33" s="723"/>
      <c r="R33" s="723"/>
      <c r="S33" s="723"/>
      <c r="T33" s="723"/>
      <c r="U33" s="723"/>
      <c r="V33" s="723"/>
      <c r="W33" s="723"/>
      <c r="X33" s="723"/>
      <c r="Y33" s="723"/>
      <c r="Z33" s="723"/>
      <c r="AA33" s="723"/>
      <c r="AB33" s="723"/>
      <c r="AC33" s="723"/>
      <c r="AD33" s="723"/>
      <c r="AE33" s="723"/>
      <c r="AF33" s="723"/>
      <c r="AG33" s="723"/>
      <c r="AH33" s="723"/>
      <c r="AI33" s="723"/>
      <c r="AJ33" s="723"/>
      <c r="AK33" s="723"/>
      <c r="AL33" s="723"/>
      <c r="AM33" s="723"/>
      <c r="AN33" s="723"/>
      <c r="AO33" s="723"/>
      <c r="AP33" s="723"/>
      <c r="AQ33" s="723"/>
      <c r="AR33" s="723"/>
      <c r="AS33" s="723"/>
      <c r="AT33" s="723"/>
      <c r="AU33" s="723"/>
      <c r="AV33" s="723"/>
      <c r="AW33" s="723"/>
      <c r="AX33" s="723"/>
    </row>
    <row r="34" spans="1:50" ht="13.5" customHeight="1">
      <c r="A34" s="508" t="s">
        <v>113</v>
      </c>
      <c r="B34" s="508"/>
      <c r="C34" s="508"/>
      <c r="D34" s="508"/>
      <c r="E34" s="508"/>
      <c r="F34" s="508"/>
      <c r="G34" s="508"/>
      <c r="H34" s="509"/>
      <c r="I34" s="635">
        <v>29</v>
      </c>
      <c r="J34" s="632"/>
      <c r="K34" s="632"/>
      <c r="L34" s="632"/>
      <c r="M34" s="632"/>
      <c r="N34" s="632"/>
      <c r="O34" s="632"/>
      <c r="P34" s="632">
        <f>W34+AD34+AK34+AR34</f>
        <v>3137</v>
      </c>
      <c r="Q34" s="632"/>
      <c r="R34" s="632"/>
      <c r="S34" s="632"/>
      <c r="T34" s="632"/>
      <c r="U34" s="632"/>
      <c r="V34" s="632"/>
      <c r="W34" s="632">
        <v>1288</v>
      </c>
      <c r="X34" s="632"/>
      <c r="Y34" s="632"/>
      <c r="Z34" s="632"/>
      <c r="AA34" s="632"/>
      <c r="AB34" s="632"/>
      <c r="AC34" s="632"/>
      <c r="AD34" s="632">
        <v>381</v>
      </c>
      <c r="AE34" s="632"/>
      <c r="AF34" s="632"/>
      <c r="AG34" s="632"/>
      <c r="AH34" s="632"/>
      <c r="AI34" s="632"/>
      <c r="AJ34" s="632"/>
      <c r="AK34" s="632">
        <v>190</v>
      </c>
      <c r="AL34" s="632"/>
      <c r="AM34" s="632"/>
      <c r="AN34" s="632"/>
      <c r="AO34" s="632"/>
      <c r="AP34" s="632"/>
      <c r="AQ34" s="632"/>
      <c r="AR34" s="632">
        <v>1278</v>
      </c>
      <c r="AS34" s="632"/>
      <c r="AT34" s="632"/>
      <c r="AU34" s="632"/>
      <c r="AV34" s="632"/>
      <c r="AW34" s="632"/>
      <c r="AX34" s="632"/>
    </row>
    <row r="35" spans="1:50" ht="13.5" customHeight="1">
      <c r="A35" s="508" t="s">
        <v>344</v>
      </c>
      <c r="B35" s="508"/>
      <c r="C35" s="508"/>
      <c r="D35" s="508"/>
      <c r="E35" s="508"/>
      <c r="F35" s="508"/>
      <c r="G35" s="508"/>
      <c r="H35" s="509"/>
      <c r="I35" s="635">
        <v>27</v>
      </c>
      <c r="J35" s="632"/>
      <c r="K35" s="632"/>
      <c r="L35" s="632"/>
      <c r="M35" s="632"/>
      <c r="N35" s="632"/>
      <c r="O35" s="632"/>
      <c r="P35" s="632">
        <f>W35+AD35+AK35+AR35</f>
        <v>3073</v>
      </c>
      <c r="Q35" s="632"/>
      <c r="R35" s="632"/>
      <c r="S35" s="632"/>
      <c r="T35" s="632"/>
      <c r="U35" s="632"/>
      <c r="V35" s="632"/>
      <c r="W35" s="632">
        <v>981</v>
      </c>
      <c r="X35" s="632"/>
      <c r="Y35" s="632"/>
      <c r="Z35" s="632"/>
      <c r="AA35" s="632"/>
      <c r="AB35" s="632"/>
      <c r="AC35" s="632"/>
      <c r="AD35" s="632">
        <v>563</v>
      </c>
      <c r="AE35" s="632"/>
      <c r="AF35" s="632"/>
      <c r="AG35" s="632"/>
      <c r="AH35" s="632"/>
      <c r="AI35" s="632"/>
      <c r="AJ35" s="632"/>
      <c r="AK35" s="632">
        <v>368</v>
      </c>
      <c r="AL35" s="632"/>
      <c r="AM35" s="632"/>
      <c r="AN35" s="632"/>
      <c r="AO35" s="632"/>
      <c r="AP35" s="632"/>
      <c r="AQ35" s="632"/>
      <c r="AR35" s="632">
        <v>1161</v>
      </c>
      <c r="AS35" s="632"/>
      <c r="AT35" s="632"/>
      <c r="AU35" s="632"/>
      <c r="AV35" s="632"/>
      <c r="AW35" s="632"/>
      <c r="AX35" s="632"/>
    </row>
    <row r="36" spans="1:50" ht="13.5" customHeight="1">
      <c r="A36" s="508" t="s">
        <v>48</v>
      </c>
      <c r="B36" s="508"/>
      <c r="C36" s="508"/>
      <c r="D36" s="508"/>
      <c r="E36" s="508"/>
      <c r="F36" s="508"/>
      <c r="G36" s="508"/>
      <c r="H36" s="509"/>
      <c r="I36" s="635">
        <v>30</v>
      </c>
      <c r="J36" s="632"/>
      <c r="K36" s="632"/>
      <c r="L36" s="632"/>
      <c r="M36" s="632"/>
      <c r="N36" s="632"/>
      <c r="O36" s="632"/>
      <c r="P36" s="632">
        <f>W36+AD36+AK36+AR36</f>
        <v>4393</v>
      </c>
      <c r="Q36" s="632"/>
      <c r="R36" s="632"/>
      <c r="S36" s="632"/>
      <c r="T36" s="632"/>
      <c r="U36" s="632"/>
      <c r="V36" s="632"/>
      <c r="W36" s="632">
        <v>1575</v>
      </c>
      <c r="X36" s="632"/>
      <c r="Y36" s="632"/>
      <c r="Z36" s="632"/>
      <c r="AA36" s="632"/>
      <c r="AB36" s="632"/>
      <c r="AC36" s="632"/>
      <c r="AD36" s="632">
        <v>769</v>
      </c>
      <c r="AE36" s="632"/>
      <c r="AF36" s="632"/>
      <c r="AG36" s="632"/>
      <c r="AH36" s="632"/>
      <c r="AI36" s="632"/>
      <c r="AJ36" s="632"/>
      <c r="AK36" s="632">
        <v>268</v>
      </c>
      <c r="AL36" s="632"/>
      <c r="AM36" s="632"/>
      <c r="AN36" s="632"/>
      <c r="AO36" s="632"/>
      <c r="AP36" s="632"/>
      <c r="AQ36" s="632"/>
      <c r="AR36" s="632">
        <v>1781</v>
      </c>
      <c r="AS36" s="632"/>
      <c r="AT36" s="632"/>
      <c r="AU36" s="632"/>
      <c r="AV36" s="632"/>
      <c r="AW36" s="632"/>
      <c r="AX36" s="632"/>
    </row>
    <row r="37" spans="1:50" ht="13.5" customHeight="1">
      <c r="A37" s="508" t="s">
        <v>49</v>
      </c>
      <c r="B37" s="508"/>
      <c r="C37" s="508"/>
      <c r="D37" s="508"/>
      <c r="E37" s="508"/>
      <c r="F37" s="508"/>
      <c r="G37" s="508"/>
      <c r="H37" s="509"/>
      <c r="I37" s="635">
        <v>29</v>
      </c>
      <c r="J37" s="632"/>
      <c r="K37" s="632"/>
      <c r="L37" s="632"/>
      <c r="M37" s="632"/>
      <c r="N37" s="632"/>
      <c r="O37" s="632"/>
      <c r="P37" s="632">
        <f>W37+AD37+AK37+AR37</f>
        <v>3713</v>
      </c>
      <c r="Q37" s="632"/>
      <c r="R37" s="632"/>
      <c r="S37" s="632"/>
      <c r="T37" s="632"/>
      <c r="U37" s="632"/>
      <c r="V37" s="632"/>
      <c r="W37" s="632">
        <v>1255</v>
      </c>
      <c r="X37" s="632"/>
      <c r="Y37" s="632"/>
      <c r="Z37" s="632"/>
      <c r="AA37" s="632"/>
      <c r="AB37" s="632"/>
      <c r="AC37" s="632"/>
      <c r="AD37" s="632">
        <v>507</v>
      </c>
      <c r="AE37" s="632"/>
      <c r="AF37" s="632"/>
      <c r="AG37" s="632"/>
      <c r="AH37" s="632"/>
      <c r="AI37" s="632"/>
      <c r="AJ37" s="632"/>
      <c r="AK37" s="632">
        <v>418</v>
      </c>
      <c r="AL37" s="632"/>
      <c r="AM37" s="632"/>
      <c r="AN37" s="632"/>
      <c r="AO37" s="632"/>
      <c r="AP37" s="632"/>
      <c r="AQ37" s="632"/>
      <c r="AR37" s="632">
        <v>1533</v>
      </c>
      <c r="AS37" s="632"/>
      <c r="AT37" s="632"/>
      <c r="AU37" s="632"/>
      <c r="AV37" s="632"/>
      <c r="AW37" s="632"/>
      <c r="AX37" s="632"/>
    </row>
    <row r="38" spans="1:50" ht="13.5" customHeight="1">
      <c r="A38" s="508" t="s">
        <v>50</v>
      </c>
      <c r="B38" s="508"/>
      <c r="C38" s="508"/>
      <c r="D38" s="508"/>
      <c r="E38" s="508"/>
      <c r="F38" s="508"/>
      <c r="G38" s="508"/>
      <c r="H38" s="509"/>
      <c r="I38" s="635">
        <v>30</v>
      </c>
      <c r="J38" s="632"/>
      <c r="K38" s="632"/>
      <c r="L38" s="632"/>
      <c r="M38" s="632"/>
      <c r="N38" s="632"/>
      <c r="O38" s="632"/>
      <c r="P38" s="632">
        <f>W38+AD38+AK38+AR38</f>
        <v>2358</v>
      </c>
      <c r="Q38" s="632"/>
      <c r="R38" s="632"/>
      <c r="S38" s="632"/>
      <c r="T38" s="632"/>
      <c r="U38" s="632"/>
      <c r="V38" s="632"/>
      <c r="W38" s="632">
        <v>1154</v>
      </c>
      <c r="X38" s="632"/>
      <c r="Y38" s="632"/>
      <c r="Z38" s="632"/>
      <c r="AA38" s="632"/>
      <c r="AB38" s="632"/>
      <c r="AC38" s="632"/>
      <c r="AD38" s="632">
        <v>265</v>
      </c>
      <c r="AE38" s="632"/>
      <c r="AF38" s="632"/>
      <c r="AG38" s="632"/>
      <c r="AH38" s="632"/>
      <c r="AI38" s="632"/>
      <c r="AJ38" s="632"/>
      <c r="AK38" s="632">
        <v>178</v>
      </c>
      <c r="AL38" s="632"/>
      <c r="AM38" s="632"/>
      <c r="AN38" s="632"/>
      <c r="AO38" s="632"/>
      <c r="AP38" s="632"/>
      <c r="AQ38" s="632"/>
      <c r="AR38" s="632">
        <v>761</v>
      </c>
      <c r="AS38" s="632"/>
      <c r="AT38" s="632"/>
      <c r="AU38" s="632"/>
      <c r="AV38" s="632"/>
      <c r="AW38" s="632"/>
      <c r="AX38" s="632"/>
    </row>
    <row r="39" spans="1:50" ht="13.5" customHeight="1">
      <c r="A39" s="508"/>
      <c r="B39" s="508"/>
      <c r="C39" s="508"/>
      <c r="D39" s="508"/>
      <c r="E39" s="508"/>
      <c r="F39" s="508"/>
      <c r="G39" s="508"/>
      <c r="H39" s="509"/>
      <c r="I39" s="635"/>
      <c r="J39" s="632"/>
      <c r="K39" s="632"/>
      <c r="L39" s="632"/>
      <c r="M39" s="632"/>
      <c r="N39" s="632"/>
      <c r="O39" s="632"/>
      <c r="P39" s="632"/>
      <c r="Q39" s="632"/>
      <c r="R39" s="632"/>
      <c r="S39" s="632"/>
      <c r="T39" s="632"/>
      <c r="U39" s="632"/>
      <c r="V39" s="632"/>
      <c r="W39" s="632"/>
      <c r="X39" s="632"/>
      <c r="Y39" s="632"/>
      <c r="Z39" s="632"/>
      <c r="AA39" s="632"/>
      <c r="AB39" s="632"/>
      <c r="AC39" s="632"/>
      <c r="AD39" s="632"/>
      <c r="AE39" s="632"/>
      <c r="AF39" s="632"/>
      <c r="AG39" s="632"/>
      <c r="AH39" s="632"/>
      <c r="AI39" s="632"/>
      <c r="AJ39" s="632"/>
      <c r="AK39" s="632"/>
      <c r="AL39" s="632"/>
      <c r="AM39" s="632"/>
      <c r="AN39" s="632"/>
      <c r="AO39" s="632"/>
      <c r="AP39" s="632"/>
      <c r="AQ39" s="632"/>
      <c r="AR39" s="632"/>
      <c r="AS39" s="632"/>
      <c r="AT39" s="632"/>
      <c r="AU39" s="632"/>
      <c r="AV39" s="632"/>
      <c r="AW39" s="632"/>
      <c r="AX39" s="632"/>
    </row>
    <row r="40" spans="1:50" ht="13.5" customHeight="1">
      <c r="A40" s="508" t="s">
        <v>51</v>
      </c>
      <c r="B40" s="508"/>
      <c r="C40" s="508"/>
      <c r="D40" s="508"/>
      <c r="E40" s="508"/>
      <c r="F40" s="508"/>
      <c r="G40" s="508"/>
      <c r="H40" s="509"/>
      <c r="I40" s="635">
        <v>28</v>
      </c>
      <c r="J40" s="632"/>
      <c r="K40" s="632"/>
      <c r="L40" s="632"/>
      <c r="M40" s="632"/>
      <c r="N40" s="632"/>
      <c r="O40" s="632"/>
      <c r="P40" s="632">
        <f>W40+AD40+AK40+AR40</f>
        <v>3776</v>
      </c>
      <c r="Q40" s="632"/>
      <c r="R40" s="632"/>
      <c r="S40" s="632"/>
      <c r="T40" s="632"/>
      <c r="U40" s="632"/>
      <c r="V40" s="632"/>
      <c r="W40" s="632">
        <v>1562</v>
      </c>
      <c r="X40" s="632"/>
      <c r="Y40" s="632"/>
      <c r="Z40" s="632"/>
      <c r="AA40" s="632"/>
      <c r="AB40" s="632"/>
      <c r="AC40" s="632"/>
      <c r="AD40" s="632">
        <v>611</v>
      </c>
      <c r="AE40" s="632"/>
      <c r="AF40" s="632"/>
      <c r="AG40" s="632"/>
      <c r="AH40" s="632"/>
      <c r="AI40" s="632"/>
      <c r="AJ40" s="632"/>
      <c r="AK40" s="632">
        <v>283</v>
      </c>
      <c r="AL40" s="632"/>
      <c r="AM40" s="632"/>
      <c r="AN40" s="632"/>
      <c r="AO40" s="632"/>
      <c r="AP40" s="632"/>
      <c r="AQ40" s="632"/>
      <c r="AR40" s="632">
        <v>1320</v>
      </c>
      <c r="AS40" s="632"/>
      <c r="AT40" s="632"/>
      <c r="AU40" s="632"/>
      <c r="AV40" s="632"/>
      <c r="AW40" s="632"/>
      <c r="AX40" s="632"/>
    </row>
    <row r="41" spans="1:50" ht="13.5" customHeight="1">
      <c r="A41" s="508" t="s">
        <v>52</v>
      </c>
      <c r="B41" s="508"/>
      <c r="C41" s="508"/>
      <c r="D41" s="508"/>
      <c r="E41" s="508"/>
      <c r="F41" s="508"/>
      <c r="G41" s="508"/>
      <c r="H41" s="509"/>
      <c r="I41" s="635">
        <v>29</v>
      </c>
      <c r="J41" s="632"/>
      <c r="K41" s="632"/>
      <c r="L41" s="632"/>
      <c r="M41" s="632"/>
      <c r="N41" s="632"/>
      <c r="O41" s="632"/>
      <c r="P41" s="632">
        <f>W41+AD41+AK41+AR41</f>
        <v>3695</v>
      </c>
      <c r="Q41" s="632"/>
      <c r="R41" s="632"/>
      <c r="S41" s="632"/>
      <c r="T41" s="632"/>
      <c r="U41" s="632"/>
      <c r="V41" s="632"/>
      <c r="W41" s="632">
        <v>899</v>
      </c>
      <c r="X41" s="632"/>
      <c r="Y41" s="632"/>
      <c r="Z41" s="632"/>
      <c r="AA41" s="632"/>
      <c r="AB41" s="632"/>
      <c r="AC41" s="632"/>
      <c r="AD41" s="632">
        <v>574</v>
      </c>
      <c r="AE41" s="632"/>
      <c r="AF41" s="632"/>
      <c r="AG41" s="632"/>
      <c r="AH41" s="632"/>
      <c r="AI41" s="632"/>
      <c r="AJ41" s="632"/>
      <c r="AK41" s="632">
        <v>512</v>
      </c>
      <c r="AL41" s="632"/>
      <c r="AM41" s="632"/>
      <c r="AN41" s="632"/>
      <c r="AO41" s="632"/>
      <c r="AP41" s="632"/>
      <c r="AQ41" s="632"/>
      <c r="AR41" s="632">
        <v>1710</v>
      </c>
      <c r="AS41" s="632"/>
      <c r="AT41" s="632"/>
      <c r="AU41" s="632"/>
      <c r="AV41" s="632"/>
      <c r="AW41" s="632"/>
      <c r="AX41" s="632"/>
    </row>
    <row r="42" spans="1:50" ht="13.5" customHeight="1">
      <c r="A42" s="508" t="s">
        <v>53</v>
      </c>
      <c r="B42" s="508"/>
      <c r="C42" s="508"/>
      <c r="D42" s="508"/>
      <c r="E42" s="508"/>
      <c r="F42" s="508"/>
      <c r="G42" s="508"/>
      <c r="H42" s="509"/>
      <c r="I42" s="635">
        <v>27</v>
      </c>
      <c r="J42" s="632"/>
      <c r="K42" s="632"/>
      <c r="L42" s="632"/>
      <c r="M42" s="632"/>
      <c r="N42" s="632"/>
      <c r="O42" s="632"/>
      <c r="P42" s="632">
        <f>W42+AD42+AK42+AR42</f>
        <v>3046</v>
      </c>
      <c r="Q42" s="632"/>
      <c r="R42" s="632"/>
      <c r="S42" s="632"/>
      <c r="T42" s="632"/>
      <c r="U42" s="632"/>
      <c r="V42" s="632"/>
      <c r="W42" s="632">
        <v>1053</v>
      </c>
      <c r="X42" s="632"/>
      <c r="Y42" s="632"/>
      <c r="Z42" s="632"/>
      <c r="AA42" s="632"/>
      <c r="AB42" s="632"/>
      <c r="AC42" s="632"/>
      <c r="AD42" s="632">
        <v>567</v>
      </c>
      <c r="AE42" s="632"/>
      <c r="AF42" s="632"/>
      <c r="AG42" s="632"/>
      <c r="AH42" s="632"/>
      <c r="AI42" s="632"/>
      <c r="AJ42" s="632"/>
      <c r="AK42" s="632">
        <v>291</v>
      </c>
      <c r="AL42" s="632"/>
      <c r="AM42" s="632"/>
      <c r="AN42" s="632"/>
      <c r="AO42" s="632"/>
      <c r="AP42" s="632"/>
      <c r="AQ42" s="632"/>
      <c r="AR42" s="632">
        <v>1135</v>
      </c>
      <c r="AS42" s="632"/>
      <c r="AT42" s="632"/>
      <c r="AU42" s="632"/>
      <c r="AV42" s="632"/>
      <c r="AW42" s="632"/>
      <c r="AX42" s="632"/>
    </row>
    <row r="43" spans="1:50" ht="13.5" customHeight="1">
      <c r="A43" s="508" t="s">
        <v>54</v>
      </c>
      <c r="B43" s="508"/>
      <c r="C43" s="508"/>
      <c r="D43" s="508"/>
      <c r="E43" s="508"/>
      <c r="F43" s="508"/>
      <c r="G43" s="508"/>
      <c r="H43" s="509"/>
      <c r="I43" s="635">
        <v>26</v>
      </c>
      <c r="J43" s="632"/>
      <c r="K43" s="632"/>
      <c r="L43" s="632"/>
      <c r="M43" s="632"/>
      <c r="N43" s="632"/>
      <c r="O43" s="632"/>
      <c r="P43" s="632">
        <f>W43+AD43+AK43+AR43</f>
        <v>3641</v>
      </c>
      <c r="Q43" s="632"/>
      <c r="R43" s="632"/>
      <c r="S43" s="632"/>
      <c r="T43" s="632"/>
      <c r="U43" s="632"/>
      <c r="V43" s="632"/>
      <c r="W43" s="632">
        <v>1644</v>
      </c>
      <c r="X43" s="632"/>
      <c r="Y43" s="632"/>
      <c r="Z43" s="632"/>
      <c r="AA43" s="632"/>
      <c r="AB43" s="632"/>
      <c r="AC43" s="632"/>
      <c r="AD43" s="632">
        <v>374</v>
      </c>
      <c r="AE43" s="632"/>
      <c r="AF43" s="632"/>
      <c r="AG43" s="632"/>
      <c r="AH43" s="632"/>
      <c r="AI43" s="632"/>
      <c r="AJ43" s="632"/>
      <c r="AK43" s="632">
        <v>549</v>
      </c>
      <c r="AL43" s="632"/>
      <c r="AM43" s="632"/>
      <c r="AN43" s="632"/>
      <c r="AO43" s="632"/>
      <c r="AP43" s="632"/>
      <c r="AQ43" s="632"/>
      <c r="AR43" s="632">
        <v>1074</v>
      </c>
      <c r="AS43" s="632"/>
      <c r="AT43" s="632"/>
      <c r="AU43" s="632"/>
      <c r="AV43" s="632"/>
      <c r="AW43" s="632"/>
      <c r="AX43" s="632"/>
    </row>
    <row r="44" spans="1:50" ht="13.5" customHeight="1">
      <c r="A44" s="508" t="s">
        <v>617</v>
      </c>
      <c r="B44" s="508"/>
      <c r="C44" s="508"/>
      <c r="D44" s="508"/>
      <c r="E44" s="508"/>
      <c r="F44" s="508"/>
      <c r="G44" s="508"/>
      <c r="H44" s="509"/>
      <c r="I44" s="635">
        <v>27</v>
      </c>
      <c r="J44" s="632"/>
      <c r="K44" s="632"/>
      <c r="L44" s="632"/>
      <c r="M44" s="632"/>
      <c r="N44" s="632"/>
      <c r="O44" s="632"/>
      <c r="P44" s="632">
        <f>W44+AD44+AK44+AR44</f>
        <v>3050</v>
      </c>
      <c r="Q44" s="632"/>
      <c r="R44" s="632"/>
      <c r="S44" s="632"/>
      <c r="T44" s="632"/>
      <c r="U44" s="632"/>
      <c r="V44" s="632"/>
      <c r="W44" s="632">
        <v>1423</v>
      </c>
      <c r="X44" s="632"/>
      <c r="Y44" s="632"/>
      <c r="Z44" s="632"/>
      <c r="AA44" s="632"/>
      <c r="AB44" s="632"/>
      <c r="AC44" s="632"/>
      <c r="AD44" s="632">
        <v>432</v>
      </c>
      <c r="AE44" s="632"/>
      <c r="AF44" s="632"/>
      <c r="AG44" s="632"/>
      <c r="AH44" s="632"/>
      <c r="AI44" s="632"/>
      <c r="AJ44" s="632"/>
      <c r="AK44" s="632">
        <v>261</v>
      </c>
      <c r="AL44" s="632"/>
      <c r="AM44" s="632"/>
      <c r="AN44" s="632"/>
      <c r="AO44" s="632"/>
      <c r="AP44" s="632"/>
      <c r="AQ44" s="632"/>
      <c r="AR44" s="632">
        <v>934</v>
      </c>
      <c r="AS44" s="632"/>
      <c r="AT44" s="632"/>
      <c r="AU44" s="632"/>
      <c r="AV44" s="632"/>
      <c r="AW44" s="632"/>
      <c r="AX44" s="632"/>
    </row>
    <row r="45" spans="1:50" ht="13.5" customHeight="1">
      <c r="A45" s="508"/>
      <c r="B45" s="508"/>
      <c r="C45" s="508"/>
      <c r="D45" s="508"/>
      <c r="E45" s="508"/>
      <c r="F45" s="508"/>
      <c r="G45" s="508"/>
      <c r="H45" s="509"/>
      <c r="I45" s="635"/>
      <c r="J45" s="632"/>
      <c r="K45" s="632"/>
      <c r="L45" s="632"/>
      <c r="M45" s="632"/>
      <c r="N45" s="632"/>
      <c r="O45" s="632"/>
      <c r="P45" s="632"/>
      <c r="Q45" s="632"/>
      <c r="R45" s="632"/>
      <c r="S45" s="632"/>
      <c r="T45" s="632"/>
      <c r="U45" s="632"/>
      <c r="V45" s="632"/>
      <c r="W45" s="632"/>
      <c r="X45" s="632"/>
      <c r="Y45" s="632"/>
      <c r="Z45" s="632"/>
      <c r="AA45" s="632"/>
      <c r="AB45" s="632"/>
      <c r="AC45" s="632"/>
      <c r="AD45" s="632"/>
      <c r="AE45" s="632"/>
      <c r="AF45" s="632"/>
      <c r="AG45" s="632"/>
      <c r="AH45" s="632"/>
      <c r="AI45" s="632"/>
      <c r="AJ45" s="632"/>
      <c r="AK45" s="632"/>
      <c r="AL45" s="632"/>
      <c r="AM45" s="632"/>
      <c r="AN45" s="632"/>
      <c r="AO45" s="632"/>
      <c r="AP45" s="632"/>
      <c r="AQ45" s="632"/>
      <c r="AR45" s="632"/>
      <c r="AS45" s="632"/>
      <c r="AT45" s="632"/>
      <c r="AU45" s="632"/>
      <c r="AV45" s="632"/>
      <c r="AW45" s="632"/>
      <c r="AX45" s="632"/>
    </row>
    <row r="46" spans="1:50" ht="13.5" customHeight="1">
      <c r="A46" s="508" t="s">
        <v>55</v>
      </c>
      <c r="B46" s="508"/>
      <c r="C46" s="508"/>
      <c r="D46" s="508"/>
      <c r="E46" s="508"/>
      <c r="F46" s="508"/>
      <c r="G46" s="508"/>
      <c r="H46" s="509"/>
      <c r="I46" s="635">
        <v>27</v>
      </c>
      <c r="J46" s="632"/>
      <c r="K46" s="632"/>
      <c r="L46" s="632"/>
      <c r="M46" s="632"/>
      <c r="N46" s="632"/>
      <c r="O46" s="632"/>
      <c r="P46" s="632">
        <f>W46+AD46+AK46+AR46</f>
        <v>3924</v>
      </c>
      <c r="Q46" s="632"/>
      <c r="R46" s="632"/>
      <c r="S46" s="632"/>
      <c r="T46" s="632"/>
      <c r="U46" s="632"/>
      <c r="V46" s="632"/>
      <c r="W46" s="632">
        <v>1632</v>
      </c>
      <c r="X46" s="632"/>
      <c r="Y46" s="632"/>
      <c r="Z46" s="632"/>
      <c r="AA46" s="632"/>
      <c r="AB46" s="632"/>
      <c r="AC46" s="632"/>
      <c r="AD46" s="632">
        <v>597</v>
      </c>
      <c r="AE46" s="632"/>
      <c r="AF46" s="632"/>
      <c r="AG46" s="632"/>
      <c r="AH46" s="632"/>
      <c r="AI46" s="632"/>
      <c r="AJ46" s="632"/>
      <c r="AK46" s="632">
        <v>392</v>
      </c>
      <c r="AL46" s="632"/>
      <c r="AM46" s="632"/>
      <c r="AN46" s="632"/>
      <c r="AO46" s="632"/>
      <c r="AP46" s="632"/>
      <c r="AQ46" s="632"/>
      <c r="AR46" s="632">
        <v>1303</v>
      </c>
      <c r="AS46" s="632"/>
      <c r="AT46" s="632"/>
      <c r="AU46" s="632"/>
      <c r="AV46" s="632"/>
      <c r="AW46" s="632"/>
      <c r="AX46" s="632"/>
    </row>
    <row r="47" spans="1:50" ht="13.5" customHeight="1">
      <c r="A47" s="501" t="s">
        <v>56</v>
      </c>
      <c r="B47" s="501"/>
      <c r="C47" s="501"/>
      <c r="D47" s="501"/>
      <c r="E47" s="501"/>
      <c r="F47" s="501"/>
      <c r="G47" s="501"/>
      <c r="H47" s="502"/>
      <c r="I47" s="699">
        <v>29</v>
      </c>
      <c r="J47" s="696"/>
      <c r="K47" s="696"/>
      <c r="L47" s="696"/>
      <c r="M47" s="696"/>
      <c r="N47" s="696"/>
      <c r="O47" s="696"/>
      <c r="P47" s="696">
        <f>W47+AD47+AK47+AR47</f>
        <v>3704</v>
      </c>
      <c r="Q47" s="696"/>
      <c r="R47" s="696"/>
      <c r="S47" s="696"/>
      <c r="T47" s="696"/>
      <c r="U47" s="696"/>
      <c r="V47" s="696"/>
      <c r="W47" s="696">
        <v>1560</v>
      </c>
      <c r="X47" s="696"/>
      <c r="Y47" s="696"/>
      <c r="Z47" s="696"/>
      <c r="AA47" s="696"/>
      <c r="AB47" s="696"/>
      <c r="AC47" s="696"/>
      <c r="AD47" s="696">
        <v>643</v>
      </c>
      <c r="AE47" s="696"/>
      <c r="AF47" s="696"/>
      <c r="AG47" s="696"/>
      <c r="AH47" s="696"/>
      <c r="AI47" s="696"/>
      <c r="AJ47" s="696"/>
      <c r="AK47" s="696">
        <v>240</v>
      </c>
      <c r="AL47" s="696"/>
      <c r="AM47" s="696"/>
      <c r="AN47" s="696"/>
      <c r="AO47" s="696"/>
      <c r="AP47" s="696"/>
      <c r="AQ47" s="696"/>
      <c r="AR47" s="696">
        <v>1261</v>
      </c>
      <c r="AS47" s="696"/>
      <c r="AT47" s="696"/>
      <c r="AU47" s="696"/>
      <c r="AV47" s="696"/>
      <c r="AW47" s="696"/>
      <c r="AX47" s="696"/>
    </row>
    <row r="48" spans="1:14" ht="13.5" customHeight="1">
      <c r="A48" s="182" t="s">
        <v>181</v>
      </c>
      <c r="B48" s="274"/>
      <c r="C48" s="274"/>
      <c r="D48" s="274"/>
      <c r="E48" s="274"/>
      <c r="F48" s="274"/>
      <c r="G48" s="274"/>
      <c r="H48" s="274"/>
      <c r="I48" s="274"/>
      <c r="J48" s="274"/>
      <c r="K48" s="274"/>
      <c r="M48" s="13"/>
      <c r="N48" s="8"/>
    </row>
    <row r="49" spans="13:14" ht="13.5" customHeight="1">
      <c r="M49" s="11"/>
      <c r="N49" s="8"/>
    </row>
    <row r="50" spans="3:14" ht="13.5" customHeight="1">
      <c r="C50" s="11"/>
      <c r="D50" s="11"/>
      <c r="E50" s="19"/>
      <c r="F50" s="19"/>
      <c r="G50" s="27"/>
      <c r="H50" s="27"/>
      <c r="I50" s="13"/>
      <c r="J50" s="31"/>
      <c r="M50" s="37"/>
      <c r="N50" s="8"/>
    </row>
    <row r="51" spans="3:14" ht="13.5" customHeight="1">
      <c r="C51" s="10"/>
      <c r="D51" s="10"/>
      <c r="F51" s="19"/>
      <c r="G51" s="27"/>
      <c r="H51" s="27"/>
      <c r="I51" s="13"/>
      <c r="J51" s="28"/>
      <c r="M51" s="10"/>
      <c r="N51" s="8"/>
    </row>
    <row r="52" spans="3:14" ht="13.5" customHeight="1">
      <c r="C52" s="10"/>
      <c r="D52" s="10"/>
      <c r="E52" s="27"/>
      <c r="F52" s="27"/>
      <c r="G52" s="27"/>
      <c r="H52" s="27"/>
      <c r="I52" s="15"/>
      <c r="J52" s="28"/>
      <c r="M52" s="13"/>
      <c r="N52" s="8"/>
    </row>
    <row r="53" spans="3:14" ht="13.5" customHeight="1">
      <c r="C53" s="11"/>
      <c r="D53" s="11"/>
      <c r="E53" s="19"/>
      <c r="F53" s="19"/>
      <c r="G53" s="27"/>
      <c r="H53" s="27"/>
      <c r="I53" s="13"/>
      <c r="J53" s="31"/>
      <c r="M53" s="10"/>
      <c r="N53" s="8"/>
    </row>
    <row r="54" spans="3:14" ht="13.5" customHeight="1">
      <c r="C54" s="10"/>
      <c r="D54" s="10"/>
      <c r="F54" s="19"/>
      <c r="G54" s="27"/>
      <c r="H54" s="27"/>
      <c r="I54" s="13"/>
      <c r="J54" s="28"/>
      <c r="M54" s="13"/>
      <c r="N54" s="8"/>
    </row>
    <row r="55" spans="6:10" ht="13.5" customHeight="1">
      <c r="F55" s="19"/>
      <c r="G55" s="27"/>
      <c r="H55" s="27"/>
      <c r="I55" s="10"/>
      <c r="J55" s="28"/>
    </row>
    <row r="56" spans="6:10" ht="13.5" customHeight="1">
      <c r="F56" s="19"/>
      <c r="G56" s="27"/>
      <c r="H56" s="27"/>
      <c r="I56" s="13"/>
      <c r="J56" s="28"/>
    </row>
    <row r="57" spans="6:10" ht="13.5" customHeight="1">
      <c r="F57" s="19"/>
      <c r="G57" s="27"/>
      <c r="H57" s="27"/>
      <c r="I57" s="13"/>
      <c r="J57" s="28"/>
    </row>
    <row r="58" spans="6:10" ht="13.5" customHeight="1">
      <c r="F58" s="19"/>
      <c r="G58" s="27"/>
      <c r="H58" s="27"/>
      <c r="I58" s="13"/>
      <c r="J58" s="28"/>
    </row>
    <row r="59" spans="6:10" ht="13.5" customHeight="1">
      <c r="F59" s="19"/>
      <c r="G59" s="27"/>
      <c r="H59" s="27"/>
      <c r="I59" s="13"/>
      <c r="J59" s="28"/>
    </row>
    <row r="60" spans="5:10" ht="13.5" customHeight="1">
      <c r="E60" s="27"/>
      <c r="F60" s="27"/>
      <c r="G60" s="27"/>
      <c r="H60" s="27"/>
      <c r="I60" s="15"/>
      <c r="J60" s="28"/>
    </row>
    <row r="61" spans="5:10" ht="13.5" customHeight="1">
      <c r="E61" s="19"/>
      <c r="F61" s="19"/>
      <c r="G61" s="27"/>
      <c r="H61" s="27"/>
      <c r="I61" s="13"/>
      <c r="J61" s="31"/>
    </row>
    <row r="62" spans="6:10" ht="13.5" customHeight="1">
      <c r="F62" s="19"/>
      <c r="G62" s="27"/>
      <c r="H62" s="27"/>
      <c r="I62" s="13"/>
      <c r="J62" s="28"/>
    </row>
    <row r="63" spans="5:10" ht="4.5" customHeight="1">
      <c r="E63" s="27"/>
      <c r="F63" s="27"/>
      <c r="G63" s="27"/>
      <c r="H63" s="27"/>
      <c r="I63" s="10"/>
      <c r="J63" s="28"/>
    </row>
    <row r="64" spans="5:10" ht="11.25" customHeight="1">
      <c r="E64" s="19"/>
      <c r="F64" s="19"/>
      <c r="G64" s="27"/>
      <c r="H64" s="27"/>
      <c r="I64" s="13"/>
      <c r="J64" s="31"/>
    </row>
    <row r="65" spans="6:10" ht="11.25" customHeight="1">
      <c r="F65" s="19"/>
      <c r="G65" s="27"/>
      <c r="H65" s="27"/>
      <c r="I65" s="13"/>
      <c r="J65" s="15"/>
    </row>
    <row r="66" ht="11.25" customHeight="1">
      <c r="E66" s="38"/>
    </row>
    <row r="67" ht="11.25" customHeight="1">
      <c r="E67" s="38"/>
    </row>
    <row r="68" ht="11.25" customHeight="1"/>
  </sheetData>
  <sheetProtection/>
  <mergeCells count="294">
    <mergeCell ref="AS10:AX10"/>
    <mergeCell ref="AM13:AR13"/>
    <mergeCell ref="AG15:AL15"/>
    <mergeCell ref="AM15:AR15"/>
    <mergeCell ref="AG14:AL14"/>
    <mergeCell ref="AM14:AR14"/>
    <mergeCell ref="AS14:AX14"/>
    <mergeCell ref="AS15:AX15"/>
    <mergeCell ref="AS13:AX13"/>
    <mergeCell ref="AG11:AL11"/>
    <mergeCell ref="O4:AR4"/>
    <mergeCell ref="AS4:AX5"/>
    <mergeCell ref="O5:T5"/>
    <mergeCell ref="U5:Z5"/>
    <mergeCell ref="AA5:AF5"/>
    <mergeCell ref="AG5:AL5"/>
    <mergeCell ref="A1:AX1"/>
    <mergeCell ref="AG12:AL12"/>
    <mergeCell ref="AM12:AR12"/>
    <mergeCell ref="AS12:AX12"/>
    <mergeCell ref="AS9:AX9"/>
    <mergeCell ref="AG10:AL10"/>
    <mergeCell ref="AM10:AR10"/>
    <mergeCell ref="A10:H10"/>
    <mergeCell ref="A11:H11"/>
    <mergeCell ref="A12:H12"/>
    <mergeCell ref="A22:H22"/>
    <mergeCell ref="A23:H23"/>
    <mergeCell ref="A18:H18"/>
    <mergeCell ref="A19:H19"/>
    <mergeCell ref="A20:H20"/>
    <mergeCell ref="A21:H21"/>
    <mergeCell ref="A14:H14"/>
    <mergeCell ref="A15:H15"/>
    <mergeCell ref="A16:H16"/>
    <mergeCell ref="A17:H17"/>
    <mergeCell ref="A13:H13"/>
    <mergeCell ref="A7:H7"/>
    <mergeCell ref="A9:H9"/>
    <mergeCell ref="A8:H8"/>
    <mergeCell ref="I8:N8"/>
    <mergeCell ref="I4:N5"/>
    <mergeCell ref="A6:H6"/>
    <mergeCell ref="I6:N6"/>
    <mergeCell ref="I7:N7"/>
    <mergeCell ref="A4:H5"/>
    <mergeCell ref="A27:H28"/>
    <mergeCell ref="I27:O28"/>
    <mergeCell ref="P27:AX27"/>
    <mergeCell ref="P28:V28"/>
    <mergeCell ref="W28:AC28"/>
    <mergeCell ref="AD28:AJ28"/>
    <mergeCell ref="AK28:AQ28"/>
    <mergeCell ref="AR28:AX28"/>
    <mergeCell ref="A30:H30"/>
    <mergeCell ref="I30:O30"/>
    <mergeCell ref="P30:V30"/>
    <mergeCell ref="W30:AC30"/>
    <mergeCell ref="AD30:AJ30"/>
    <mergeCell ref="AK30:AQ30"/>
    <mergeCell ref="AR30:AX30"/>
    <mergeCell ref="I29:O29"/>
    <mergeCell ref="P29:V29"/>
    <mergeCell ref="W29:AC29"/>
    <mergeCell ref="AD29:AJ29"/>
    <mergeCell ref="AK29:AQ29"/>
    <mergeCell ref="AR29:AX29"/>
    <mergeCell ref="AR32:AX32"/>
    <mergeCell ref="A31:H31"/>
    <mergeCell ref="I31:O31"/>
    <mergeCell ref="P31:V31"/>
    <mergeCell ref="W31:AC31"/>
    <mergeCell ref="AD31:AJ31"/>
    <mergeCell ref="AK31:AQ31"/>
    <mergeCell ref="AR31:AX31"/>
    <mergeCell ref="A32:H32"/>
    <mergeCell ref="P33:V33"/>
    <mergeCell ref="W33:AC33"/>
    <mergeCell ref="AD33:AJ33"/>
    <mergeCell ref="AK33:AQ33"/>
    <mergeCell ref="I32:O32"/>
    <mergeCell ref="P32:V32"/>
    <mergeCell ref="W32:AC32"/>
    <mergeCell ref="AD32:AJ32"/>
    <mergeCell ref="AK32:AQ32"/>
    <mergeCell ref="AR33:AX33"/>
    <mergeCell ref="A34:H34"/>
    <mergeCell ref="I34:O34"/>
    <mergeCell ref="P34:V34"/>
    <mergeCell ref="W34:AC34"/>
    <mergeCell ref="AD34:AJ34"/>
    <mergeCell ref="AK34:AQ34"/>
    <mergeCell ref="AR34:AX34"/>
    <mergeCell ref="A33:H33"/>
    <mergeCell ref="I33:O33"/>
    <mergeCell ref="AR36:AX36"/>
    <mergeCell ref="A35:H35"/>
    <mergeCell ref="I35:O35"/>
    <mergeCell ref="P35:V35"/>
    <mergeCell ref="W35:AC35"/>
    <mergeCell ref="AD35:AJ35"/>
    <mergeCell ref="AK35:AQ35"/>
    <mergeCell ref="AR35:AX35"/>
    <mergeCell ref="A36:H36"/>
    <mergeCell ref="P37:V37"/>
    <mergeCell ref="W37:AC37"/>
    <mergeCell ref="AD37:AJ37"/>
    <mergeCell ref="AK37:AQ37"/>
    <mergeCell ref="I36:O36"/>
    <mergeCell ref="P36:V36"/>
    <mergeCell ref="W36:AC36"/>
    <mergeCell ref="AD36:AJ36"/>
    <mergeCell ref="AK36:AQ36"/>
    <mergeCell ref="AR37:AX37"/>
    <mergeCell ref="A38:H38"/>
    <mergeCell ref="I38:O38"/>
    <mergeCell ref="P38:V38"/>
    <mergeCell ref="W38:AC38"/>
    <mergeCell ref="AD38:AJ38"/>
    <mergeCell ref="AK38:AQ38"/>
    <mergeCell ref="AR38:AX38"/>
    <mergeCell ref="A37:H37"/>
    <mergeCell ref="I37:O37"/>
    <mergeCell ref="AK40:AQ40"/>
    <mergeCell ref="AR40:AX40"/>
    <mergeCell ref="A39:H39"/>
    <mergeCell ref="I39:O39"/>
    <mergeCell ref="P39:V39"/>
    <mergeCell ref="W39:AC39"/>
    <mergeCell ref="AD39:AJ39"/>
    <mergeCell ref="AK39:AQ39"/>
    <mergeCell ref="AR39:AX39"/>
    <mergeCell ref="A40:H40"/>
    <mergeCell ref="AK42:AQ42"/>
    <mergeCell ref="AR42:AX42"/>
    <mergeCell ref="A41:H41"/>
    <mergeCell ref="I41:O41"/>
    <mergeCell ref="AD41:AJ41"/>
    <mergeCell ref="AK41:AQ41"/>
    <mergeCell ref="P41:V41"/>
    <mergeCell ref="W41:AC41"/>
    <mergeCell ref="AR41:AX41"/>
    <mergeCell ref="A42:H42"/>
    <mergeCell ref="W42:AC42"/>
    <mergeCell ref="AD42:AJ42"/>
    <mergeCell ref="I40:O40"/>
    <mergeCell ref="P40:V40"/>
    <mergeCell ref="W40:AC40"/>
    <mergeCell ref="AD40:AJ40"/>
    <mergeCell ref="A43:H43"/>
    <mergeCell ref="I43:O43"/>
    <mergeCell ref="I42:O42"/>
    <mergeCell ref="P42:V42"/>
    <mergeCell ref="P43:V43"/>
    <mergeCell ref="A44:H44"/>
    <mergeCell ref="I44:O44"/>
    <mergeCell ref="P44:V44"/>
    <mergeCell ref="AD43:AJ43"/>
    <mergeCell ref="AK43:AQ43"/>
    <mergeCell ref="AR43:AX43"/>
    <mergeCell ref="AD44:AJ44"/>
    <mergeCell ref="AK44:AQ44"/>
    <mergeCell ref="AR44:AX44"/>
    <mergeCell ref="A45:H45"/>
    <mergeCell ref="I45:O45"/>
    <mergeCell ref="P45:V45"/>
    <mergeCell ref="W45:AC45"/>
    <mergeCell ref="W43:AC43"/>
    <mergeCell ref="AA11:AF11"/>
    <mergeCell ref="I12:N12"/>
    <mergeCell ref="O12:T12"/>
    <mergeCell ref="I13:N13"/>
    <mergeCell ref="O13:T13"/>
    <mergeCell ref="W46:AC46"/>
    <mergeCell ref="AM11:AR11"/>
    <mergeCell ref="AS11:AX11"/>
    <mergeCell ref="AG13:AL13"/>
    <mergeCell ref="AA14:AF14"/>
    <mergeCell ref="U13:Z13"/>
    <mergeCell ref="AA13:AF13"/>
    <mergeCell ref="U12:Z12"/>
    <mergeCell ref="AA12:AF12"/>
    <mergeCell ref="W44:AC44"/>
    <mergeCell ref="AK45:AQ45"/>
    <mergeCell ref="AR45:AX45"/>
    <mergeCell ref="AD47:AJ47"/>
    <mergeCell ref="AK47:AQ47"/>
    <mergeCell ref="AR47:AX47"/>
    <mergeCell ref="AK46:AQ46"/>
    <mergeCell ref="AR46:AX46"/>
    <mergeCell ref="AD46:AJ46"/>
    <mergeCell ref="O6:T6"/>
    <mergeCell ref="U6:Z6"/>
    <mergeCell ref="AM7:AR7"/>
    <mergeCell ref="AS7:AX7"/>
    <mergeCell ref="AS6:AX6"/>
    <mergeCell ref="O7:T7"/>
    <mergeCell ref="AM6:AR6"/>
    <mergeCell ref="AA6:AF6"/>
    <mergeCell ref="AG6:AL6"/>
    <mergeCell ref="AA10:AF10"/>
    <mergeCell ref="AM5:AR5"/>
    <mergeCell ref="U9:Z9"/>
    <mergeCell ref="AA9:AF9"/>
    <mergeCell ref="AG9:AL9"/>
    <mergeCell ref="U7:Z7"/>
    <mergeCell ref="AA7:AF7"/>
    <mergeCell ref="AG7:AL7"/>
    <mergeCell ref="AM9:AR9"/>
    <mergeCell ref="AM8:AR8"/>
    <mergeCell ref="O9:T9"/>
    <mergeCell ref="I11:N11"/>
    <mergeCell ref="O11:T11"/>
    <mergeCell ref="U11:Z11"/>
    <mergeCell ref="I10:N10"/>
    <mergeCell ref="O10:T10"/>
    <mergeCell ref="U10:Z10"/>
    <mergeCell ref="I9:N9"/>
    <mergeCell ref="I15:N15"/>
    <mergeCell ref="O15:T15"/>
    <mergeCell ref="U15:Z15"/>
    <mergeCell ref="AA15:AF15"/>
    <mergeCell ref="I14:N14"/>
    <mergeCell ref="O14:T14"/>
    <mergeCell ref="U14:Z14"/>
    <mergeCell ref="AS17:AX17"/>
    <mergeCell ref="I16:N16"/>
    <mergeCell ref="O16:T16"/>
    <mergeCell ref="U16:Z16"/>
    <mergeCell ref="AA16:AF16"/>
    <mergeCell ref="AM17:AR17"/>
    <mergeCell ref="AG16:AL16"/>
    <mergeCell ref="AM16:AR16"/>
    <mergeCell ref="AS16:AX16"/>
    <mergeCell ref="AS18:AX18"/>
    <mergeCell ref="I17:N17"/>
    <mergeCell ref="I18:N18"/>
    <mergeCell ref="O18:T18"/>
    <mergeCell ref="U18:Z18"/>
    <mergeCell ref="AA18:AF18"/>
    <mergeCell ref="O17:T17"/>
    <mergeCell ref="U17:Z17"/>
    <mergeCell ref="AA17:AF17"/>
    <mergeCell ref="AG17:AL17"/>
    <mergeCell ref="U21:Z21"/>
    <mergeCell ref="AA21:AF21"/>
    <mergeCell ref="AG18:AL18"/>
    <mergeCell ref="AM18:AR18"/>
    <mergeCell ref="AG19:AL19"/>
    <mergeCell ref="AM19:AR19"/>
    <mergeCell ref="AG21:AL21"/>
    <mergeCell ref="AM21:AR21"/>
    <mergeCell ref="AS19:AX19"/>
    <mergeCell ref="I20:N20"/>
    <mergeCell ref="O20:T20"/>
    <mergeCell ref="U20:Z20"/>
    <mergeCell ref="AA20:AF20"/>
    <mergeCell ref="AG20:AL20"/>
    <mergeCell ref="AM20:AR20"/>
    <mergeCell ref="AS20:AX20"/>
    <mergeCell ref="U19:Z19"/>
    <mergeCell ref="AA19:AF19"/>
    <mergeCell ref="I19:N19"/>
    <mergeCell ref="O19:T19"/>
    <mergeCell ref="I22:N22"/>
    <mergeCell ref="O22:T22"/>
    <mergeCell ref="I21:N21"/>
    <mergeCell ref="O21:T21"/>
    <mergeCell ref="AG22:AL22"/>
    <mergeCell ref="AM22:AR22"/>
    <mergeCell ref="A47:H47"/>
    <mergeCell ref="I47:O47"/>
    <mergeCell ref="P47:V47"/>
    <mergeCell ref="A46:H46"/>
    <mergeCell ref="I46:O46"/>
    <mergeCell ref="P46:V46"/>
    <mergeCell ref="W47:AC47"/>
    <mergeCell ref="AD45:AJ45"/>
    <mergeCell ref="I23:N23"/>
    <mergeCell ref="O23:T23"/>
    <mergeCell ref="U23:Z23"/>
    <mergeCell ref="AA23:AF23"/>
    <mergeCell ref="AG23:AL23"/>
    <mergeCell ref="AM23:AR23"/>
    <mergeCell ref="AS8:AX8"/>
    <mergeCell ref="O8:T8"/>
    <mergeCell ref="U8:Z8"/>
    <mergeCell ref="AA8:AF8"/>
    <mergeCell ref="AG8:AL8"/>
    <mergeCell ref="AS23:AX23"/>
    <mergeCell ref="AS21:AX21"/>
    <mergeCell ref="AS22:AX22"/>
    <mergeCell ref="U22:Z22"/>
    <mergeCell ref="AA22:AF22"/>
  </mergeCells>
  <printOptions/>
  <pageMargins left="0.7874015748031497" right="0.3937007874015748" top="0.7874015748031497" bottom="0.1968503937007874" header="0.3937007874015748" footer="0.1968503937007874"/>
  <pageSetup firstPageNumber="220" useFirstPageNumber="1" horizontalDpi="600" verticalDpi="600" orientation="portrait" paperSize="9" r:id="rId1"/>
  <headerFooter alignWithMargins="0">
    <oddHeader xml:space="preserve">&amp;L&amp;"ＭＳ 明朝,標準"&amp;8&amp;P　区 立 施 設&amp;R&amp;"ＭＳ 明朝,標準"&amp;8 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BJ71"/>
  <sheetViews>
    <sheetView zoomScalePageLayoutView="0" workbookViewId="0" topLeftCell="A1">
      <selection activeCell="BQ9" sqref="BQ9"/>
    </sheetView>
  </sheetViews>
  <sheetFormatPr defaultColWidth="15.625" defaultRowHeight="13.5"/>
  <cols>
    <col min="1" max="6" width="1.625" style="2" customWidth="1"/>
    <col min="7" max="17" width="1.37890625" style="2" customWidth="1"/>
    <col min="18" max="18" width="2.00390625" style="2" customWidth="1"/>
    <col min="19" max="20" width="1.37890625" style="2" customWidth="1"/>
    <col min="21" max="23" width="1.37890625" style="52" customWidth="1"/>
    <col min="24" max="29" width="1.37890625" style="2" customWidth="1"/>
    <col min="30" max="31" width="1.37890625" style="54" customWidth="1"/>
    <col min="32" max="33" width="1.37890625" style="2" customWidth="1"/>
    <col min="34" max="34" width="1.875" style="2" customWidth="1"/>
    <col min="35" max="53" width="1.37890625" style="2" customWidth="1"/>
    <col min="54" max="60" width="1.625" style="2" customWidth="1"/>
    <col min="61" max="61" width="4.375" style="2" customWidth="1"/>
    <col min="62" max="62" width="6.125" style="2" customWidth="1"/>
    <col min="63" max="66" width="1.625" style="2" customWidth="1"/>
    <col min="67" max="80" width="2.00390625" style="2" customWidth="1"/>
    <col min="81" max="81" width="1.875" style="2" customWidth="1"/>
    <col min="82" max="16384" width="15.625" style="2" customWidth="1"/>
  </cols>
  <sheetData>
    <row r="1" spans="1:62" ht="18" customHeight="1">
      <c r="A1" s="522" t="s">
        <v>856</v>
      </c>
      <c r="B1" s="522"/>
      <c r="C1" s="522"/>
      <c r="D1" s="522"/>
      <c r="E1" s="522"/>
      <c r="F1" s="522"/>
      <c r="G1" s="522"/>
      <c r="H1" s="522"/>
      <c r="I1" s="522"/>
      <c r="J1" s="522"/>
      <c r="K1" s="522"/>
      <c r="L1" s="522"/>
      <c r="M1" s="522"/>
      <c r="N1" s="522"/>
      <c r="O1" s="522"/>
      <c r="P1" s="522"/>
      <c r="Q1" s="522"/>
      <c r="R1" s="522"/>
      <c r="S1" s="522"/>
      <c r="T1" s="522"/>
      <c r="U1" s="522"/>
      <c r="V1" s="522"/>
      <c r="W1" s="522"/>
      <c r="X1" s="522"/>
      <c r="Y1" s="522"/>
      <c r="Z1" s="522"/>
      <c r="AA1" s="522"/>
      <c r="AB1" s="522"/>
      <c r="AC1" s="522"/>
      <c r="AD1" s="522"/>
      <c r="AE1" s="522"/>
      <c r="AF1" s="522"/>
      <c r="AG1" s="522"/>
      <c r="AH1" s="522"/>
      <c r="AI1" s="522"/>
      <c r="AJ1" s="522"/>
      <c r="AK1" s="522"/>
      <c r="AL1" s="522"/>
      <c r="AM1" s="522"/>
      <c r="AN1" s="522"/>
      <c r="AO1" s="522"/>
      <c r="AP1" s="522"/>
      <c r="AQ1" s="522"/>
      <c r="AR1" s="522"/>
      <c r="AS1" s="522"/>
      <c r="AT1" s="522"/>
      <c r="AU1" s="522"/>
      <c r="AV1" s="522"/>
      <c r="AW1" s="522"/>
      <c r="AX1" s="522"/>
      <c r="AY1" s="522"/>
      <c r="AZ1" s="522"/>
      <c r="BA1" s="522"/>
      <c r="BB1" s="522"/>
      <c r="BC1" s="522"/>
      <c r="BD1" s="522"/>
      <c r="BE1" s="522"/>
      <c r="BF1" s="522"/>
      <c r="BG1" s="1"/>
      <c r="BH1" s="1"/>
      <c r="BI1" s="1"/>
      <c r="BJ1" s="1"/>
    </row>
    <row r="2" spans="6:34" ht="15" customHeight="1"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</row>
    <row r="3" spans="1:39" ht="15" customHeight="1" thickBot="1">
      <c r="A3" s="3"/>
      <c r="B3" s="3"/>
      <c r="I3" s="3"/>
      <c r="J3" s="3"/>
      <c r="K3" s="3"/>
      <c r="X3" s="53"/>
      <c r="Y3" s="53"/>
      <c r="Z3" s="53"/>
      <c r="AA3" s="53"/>
      <c r="AB3" s="53"/>
      <c r="AC3" s="53"/>
      <c r="AM3" s="15"/>
    </row>
    <row r="4" spans="1:62" ht="18" customHeight="1">
      <c r="A4" s="543" t="s">
        <v>26</v>
      </c>
      <c r="B4" s="542"/>
      <c r="C4" s="542"/>
      <c r="D4" s="542"/>
      <c r="E4" s="542"/>
      <c r="F4" s="542"/>
      <c r="G4" s="542"/>
      <c r="H4" s="542"/>
      <c r="I4" s="542"/>
      <c r="J4" s="542"/>
      <c r="K4" s="542" t="s">
        <v>192</v>
      </c>
      <c r="L4" s="542"/>
      <c r="M4" s="542"/>
      <c r="N4" s="542"/>
      <c r="O4" s="542"/>
      <c r="P4" s="542"/>
      <c r="Q4" s="542"/>
      <c r="R4" s="542"/>
      <c r="S4" s="542" t="s">
        <v>701</v>
      </c>
      <c r="T4" s="542"/>
      <c r="U4" s="542"/>
      <c r="V4" s="542"/>
      <c r="W4" s="542"/>
      <c r="X4" s="542"/>
      <c r="Y4" s="542"/>
      <c r="Z4" s="542"/>
      <c r="AA4" s="542" t="s">
        <v>700</v>
      </c>
      <c r="AB4" s="542"/>
      <c r="AC4" s="542"/>
      <c r="AD4" s="542"/>
      <c r="AE4" s="542"/>
      <c r="AF4" s="542"/>
      <c r="AG4" s="542"/>
      <c r="AH4" s="542"/>
      <c r="AI4" s="542" t="s">
        <v>699</v>
      </c>
      <c r="AJ4" s="542"/>
      <c r="AK4" s="542"/>
      <c r="AL4" s="542"/>
      <c r="AM4" s="542"/>
      <c r="AN4" s="542"/>
      <c r="AO4" s="542"/>
      <c r="AP4" s="542"/>
      <c r="AQ4" s="542" t="s">
        <v>698</v>
      </c>
      <c r="AR4" s="542"/>
      <c r="AS4" s="542"/>
      <c r="AT4" s="542"/>
      <c r="AU4" s="542"/>
      <c r="AV4" s="542"/>
      <c r="AW4" s="542"/>
      <c r="AX4" s="542"/>
      <c r="AY4" s="542" t="s">
        <v>697</v>
      </c>
      <c r="AZ4" s="542"/>
      <c r="BA4" s="542"/>
      <c r="BB4" s="542"/>
      <c r="BC4" s="542"/>
      <c r="BD4" s="542"/>
      <c r="BE4" s="542"/>
      <c r="BF4" s="544"/>
      <c r="BJ4" s="8"/>
    </row>
    <row r="5" spans="1:62" ht="18" customHeight="1">
      <c r="A5" s="583"/>
      <c r="B5" s="584"/>
      <c r="C5" s="584"/>
      <c r="D5" s="584"/>
      <c r="E5" s="584"/>
      <c r="F5" s="584"/>
      <c r="G5" s="584"/>
      <c r="H5" s="584"/>
      <c r="I5" s="584"/>
      <c r="J5" s="584"/>
      <c r="K5" s="584" t="s">
        <v>69</v>
      </c>
      <c r="L5" s="584"/>
      <c r="M5" s="584"/>
      <c r="N5" s="584"/>
      <c r="O5" s="584" t="s">
        <v>70</v>
      </c>
      <c r="P5" s="584"/>
      <c r="Q5" s="584"/>
      <c r="R5" s="584"/>
      <c r="S5" s="584" t="s">
        <v>69</v>
      </c>
      <c r="T5" s="584"/>
      <c r="U5" s="584"/>
      <c r="V5" s="584"/>
      <c r="W5" s="584" t="s">
        <v>70</v>
      </c>
      <c r="X5" s="584"/>
      <c r="Y5" s="584"/>
      <c r="Z5" s="584"/>
      <c r="AA5" s="584" t="s">
        <v>69</v>
      </c>
      <c r="AB5" s="584"/>
      <c r="AC5" s="584"/>
      <c r="AD5" s="584"/>
      <c r="AE5" s="584" t="s">
        <v>70</v>
      </c>
      <c r="AF5" s="584"/>
      <c r="AG5" s="584"/>
      <c r="AH5" s="584"/>
      <c r="AI5" s="584" t="s">
        <v>69</v>
      </c>
      <c r="AJ5" s="584"/>
      <c r="AK5" s="584"/>
      <c r="AL5" s="584"/>
      <c r="AM5" s="584" t="s">
        <v>70</v>
      </c>
      <c r="AN5" s="584"/>
      <c r="AO5" s="584"/>
      <c r="AP5" s="584"/>
      <c r="AQ5" s="584" t="s">
        <v>69</v>
      </c>
      <c r="AR5" s="584"/>
      <c r="AS5" s="584"/>
      <c r="AT5" s="584"/>
      <c r="AU5" s="584" t="s">
        <v>70</v>
      </c>
      <c r="AV5" s="584"/>
      <c r="AW5" s="584"/>
      <c r="AX5" s="584"/>
      <c r="AY5" s="584" t="s">
        <v>69</v>
      </c>
      <c r="AZ5" s="584"/>
      <c r="BA5" s="584"/>
      <c r="BB5" s="584"/>
      <c r="BC5" s="584" t="s">
        <v>70</v>
      </c>
      <c r="BD5" s="584"/>
      <c r="BE5" s="584"/>
      <c r="BF5" s="591"/>
      <c r="BJ5" s="8"/>
    </row>
    <row r="6" spans="1:62" ht="15" customHeight="1">
      <c r="A6" s="508" t="s">
        <v>610</v>
      </c>
      <c r="B6" s="508"/>
      <c r="C6" s="508"/>
      <c r="D6" s="508"/>
      <c r="E6" s="508"/>
      <c r="F6" s="508"/>
      <c r="G6" s="508"/>
      <c r="H6" s="508"/>
      <c r="I6" s="508"/>
      <c r="J6" s="509"/>
      <c r="K6" s="726">
        <v>437</v>
      </c>
      <c r="L6" s="726"/>
      <c r="M6" s="726"/>
      <c r="N6" s="726"/>
      <c r="O6" s="726">
        <v>21357</v>
      </c>
      <c r="P6" s="726"/>
      <c r="Q6" s="726"/>
      <c r="R6" s="726"/>
      <c r="S6" s="726">
        <v>439</v>
      </c>
      <c r="T6" s="726"/>
      <c r="U6" s="726"/>
      <c r="V6" s="726"/>
      <c r="W6" s="726">
        <v>7491</v>
      </c>
      <c r="X6" s="726"/>
      <c r="Y6" s="726"/>
      <c r="Z6" s="726"/>
      <c r="AA6" s="726">
        <v>421</v>
      </c>
      <c r="AB6" s="726"/>
      <c r="AC6" s="726"/>
      <c r="AD6" s="726"/>
      <c r="AE6" s="726">
        <v>10678</v>
      </c>
      <c r="AF6" s="726"/>
      <c r="AG6" s="726"/>
      <c r="AH6" s="726"/>
      <c r="AI6" s="726">
        <v>395</v>
      </c>
      <c r="AJ6" s="726"/>
      <c r="AK6" s="726"/>
      <c r="AL6" s="726"/>
      <c r="AM6" s="726">
        <v>6296</v>
      </c>
      <c r="AN6" s="726"/>
      <c r="AO6" s="726"/>
      <c r="AP6" s="726"/>
      <c r="AQ6" s="726">
        <v>319</v>
      </c>
      <c r="AR6" s="726"/>
      <c r="AS6" s="726"/>
      <c r="AT6" s="726"/>
      <c r="AU6" s="726">
        <v>1756</v>
      </c>
      <c r="AV6" s="726"/>
      <c r="AW6" s="726"/>
      <c r="AX6" s="726"/>
      <c r="AY6" s="737" t="s">
        <v>18</v>
      </c>
      <c r="AZ6" s="737"/>
      <c r="BA6" s="737"/>
      <c r="BB6" s="737"/>
      <c r="BC6" s="737" t="s">
        <v>18</v>
      </c>
      <c r="BD6" s="737"/>
      <c r="BE6" s="737"/>
      <c r="BF6" s="737"/>
      <c r="BG6" s="10"/>
      <c r="BH6" s="10"/>
      <c r="BI6" s="107"/>
      <c r="BJ6" s="107"/>
    </row>
    <row r="7" spans="1:62" ht="15" customHeight="1">
      <c r="A7" s="493">
        <v>19</v>
      </c>
      <c r="B7" s="493"/>
      <c r="C7" s="493"/>
      <c r="D7" s="493"/>
      <c r="E7" s="493"/>
      <c r="F7" s="493"/>
      <c r="G7" s="493"/>
      <c r="H7" s="493"/>
      <c r="I7" s="493"/>
      <c r="J7" s="494"/>
      <c r="K7" s="725">
        <v>439</v>
      </c>
      <c r="L7" s="491"/>
      <c r="M7" s="491"/>
      <c r="N7" s="491"/>
      <c r="O7" s="726">
        <v>21088</v>
      </c>
      <c r="P7" s="491"/>
      <c r="Q7" s="491"/>
      <c r="R7" s="491"/>
      <c r="S7" s="726">
        <v>437</v>
      </c>
      <c r="T7" s="491"/>
      <c r="U7" s="491"/>
      <c r="V7" s="491"/>
      <c r="W7" s="726">
        <v>7623</v>
      </c>
      <c r="X7" s="491"/>
      <c r="Y7" s="491"/>
      <c r="Z7" s="491"/>
      <c r="AA7" s="726">
        <v>404</v>
      </c>
      <c r="AB7" s="491"/>
      <c r="AC7" s="491"/>
      <c r="AD7" s="491"/>
      <c r="AE7" s="726">
        <v>9086</v>
      </c>
      <c r="AF7" s="491"/>
      <c r="AG7" s="491"/>
      <c r="AH7" s="491"/>
      <c r="AI7" s="726">
        <v>416</v>
      </c>
      <c r="AJ7" s="491"/>
      <c r="AK7" s="491"/>
      <c r="AL7" s="491"/>
      <c r="AM7" s="726">
        <v>6562</v>
      </c>
      <c r="AN7" s="491"/>
      <c r="AO7" s="491"/>
      <c r="AP7" s="491"/>
      <c r="AQ7" s="726">
        <v>329</v>
      </c>
      <c r="AR7" s="491"/>
      <c r="AS7" s="491"/>
      <c r="AT7" s="491"/>
      <c r="AU7" s="726">
        <v>1757</v>
      </c>
      <c r="AV7" s="491"/>
      <c r="AW7" s="491"/>
      <c r="AX7" s="491"/>
      <c r="AY7" s="731" t="s">
        <v>696</v>
      </c>
      <c r="AZ7" s="726"/>
      <c r="BA7" s="726"/>
      <c r="BB7" s="726"/>
      <c r="BC7" s="731" t="s">
        <v>696</v>
      </c>
      <c r="BD7" s="726"/>
      <c r="BE7" s="726"/>
      <c r="BF7" s="726"/>
      <c r="BG7" s="10"/>
      <c r="BH7" s="10"/>
      <c r="BI7" s="10"/>
      <c r="BJ7" s="10"/>
    </row>
    <row r="8" spans="1:62" ht="15" customHeight="1">
      <c r="A8" s="593">
        <v>20</v>
      </c>
      <c r="B8" s="593"/>
      <c r="C8" s="593"/>
      <c r="D8" s="593"/>
      <c r="E8" s="593"/>
      <c r="F8" s="593"/>
      <c r="G8" s="593"/>
      <c r="H8" s="593"/>
      <c r="I8" s="593"/>
      <c r="J8" s="572"/>
      <c r="K8" s="724">
        <f>SUM(K10:N23)</f>
        <v>446</v>
      </c>
      <c r="L8" s="738"/>
      <c r="M8" s="738"/>
      <c r="N8" s="738"/>
      <c r="O8" s="723">
        <f>SUM(O10:R23)</f>
        <v>20187</v>
      </c>
      <c r="P8" s="738"/>
      <c r="Q8" s="738"/>
      <c r="R8" s="738"/>
      <c r="S8" s="723">
        <f>SUM(S10:V23)</f>
        <v>439</v>
      </c>
      <c r="T8" s="738"/>
      <c r="U8" s="738"/>
      <c r="V8" s="738"/>
      <c r="W8" s="723">
        <f>SUM(W10:Z23)</f>
        <v>7365</v>
      </c>
      <c r="X8" s="738"/>
      <c r="Y8" s="738"/>
      <c r="Z8" s="738"/>
      <c r="AA8" s="723">
        <f>SUM(AA10:AD23)</f>
        <v>405</v>
      </c>
      <c r="AB8" s="738"/>
      <c r="AC8" s="738"/>
      <c r="AD8" s="738"/>
      <c r="AE8" s="723">
        <f>SUM(AE10:AH23)</f>
        <v>9490</v>
      </c>
      <c r="AF8" s="738"/>
      <c r="AG8" s="738"/>
      <c r="AH8" s="738"/>
      <c r="AI8" s="723">
        <f>SUM(AI10:AL23)</f>
        <v>412</v>
      </c>
      <c r="AJ8" s="738"/>
      <c r="AK8" s="738"/>
      <c r="AL8" s="738"/>
      <c r="AM8" s="723">
        <f>SUM(AM10:AP23)</f>
        <v>6746</v>
      </c>
      <c r="AN8" s="738"/>
      <c r="AO8" s="738"/>
      <c r="AP8" s="738"/>
      <c r="AQ8" s="723">
        <f>SUM(AQ10:AT23)</f>
        <v>346</v>
      </c>
      <c r="AR8" s="738"/>
      <c r="AS8" s="738"/>
      <c r="AT8" s="738"/>
      <c r="AU8" s="723">
        <f>SUM(AU10:AX23)</f>
        <v>1784</v>
      </c>
      <c r="AV8" s="738"/>
      <c r="AW8" s="738"/>
      <c r="AX8" s="738"/>
      <c r="AY8" s="731" t="s">
        <v>696</v>
      </c>
      <c r="AZ8" s="726"/>
      <c r="BA8" s="726"/>
      <c r="BB8" s="726"/>
      <c r="BC8" s="731" t="s">
        <v>696</v>
      </c>
      <c r="BD8" s="726"/>
      <c r="BE8" s="726"/>
      <c r="BF8" s="726"/>
      <c r="BG8" s="10"/>
      <c r="BH8" s="10"/>
      <c r="BI8" s="10"/>
      <c r="BJ8" s="10"/>
    </row>
    <row r="9" spans="1:62" ht="15" customHeight="1">
      <c r="A9" s="508"/>
      <c r="B9" s="508"/>
      <c r="C9" s="508"/>
      <c r="D9" s="508"/>
      <c r="E9" s="508"/>
      <c r="F9" s="508"/>
      <c r="G9" s="508"/>
      <c r="H9" s="508"/>
      <c r="I9" s="508"/>
      <c r="J9" s="509"/>
      <c r="K9" s="726"/>
      <c r="L9" s="726"/>
      <c r="M9" s="726"/>
      <c r="N9" s="726"/>
      <c r="O9" s="726"/>
      <c r="P9" s="726"/>
      <c r="Q9" s="726"/>
      <c r="R9" s="726"/>
      <c r="S9" s="726"/>
      <c r="T9" s="726"/>
      <c r="U9" s="726"/>
      <c r="V9" s="726"/>
      <c r="W9" s="726"/>
      <c r="X9" s="726"/>
      <c r="Y9" s="726"/>
      <c r="Z9" s="726"/>
      <c r="AA9" s="726"/>
      <c r="AB9" s="726"/>
      <c r="AC9" s="726"/>
      <c r="AD9" s="726"/>
      <c r="AE9" s="726"/>
      <c r="AF9" s="726"/>
      <c r="AG9" s="726"/>
      <c r="AH9" s="726"/>
      <c r="AI9" s="726"/>
      <c r="AJ9" s="726"/>
      <c r="AK9" s="726"/>
      <c r="AL9" s="726"/>
      <c r="AM9" s="726"/>
      <c r="AN9" s="726"/>
      <c r="AO9" s="726"/>
      <c r="AP9" s="726"/>
      <c r="AQ9" s="726"/>
      <c r="AR9" s="726"/>
      <c r="AS9" s="726"/>
      <c r="AT9" s="726"/>
      <c r="AU9" s="726"/>
      <c r="AV9" s="726"/>
      <c r="AW9" s="726"/>
      <c r="AX9" s="726"/>
      <c r="AY9" s="726"/>
      <c r="AZ9" s="726"/>
      <c r="BA9" s="726"/>
      <c r="BB9" s="726"/>
      <c r="BC9" s="726"/>
      <c r="BD9" s="726"/>
      <c r="BE9" s="726"/>
      <c r="BF9" s="726"/>
      <c r="BG9" s="10"/>
      <c r="BH9" s="10"/>
      <c r="BI9" s="10"/>
      <c r="BJ9" s="10"/>
    </row>
    <row r="10" spans="1:58" ht="15" customHeight="1">
      <c r="A10" s="508" t="s">
        <v>113</v>
      </c>
      <c r="B10" s="508"/>
      <c r="C10" s="508"/>
      <c r="D10" s="508"/>
      <c r="E10" s="508"/>
      <c r="F10" s="508"/>
      <c r="G10" s="508"/>
      <c r="H10" s="508"/>
      <c r="I10" s="508"/>
      <c r="J10" s="509"/>
      <c r="K10" s="726">
        <v>36</v>
      </c>
      <c r="L10" s="726"/>
      <c r="M10" s="726"/>
      <c r="N10" s="726"/>
      <c r="O10" s="726">
        <v>1391</v>
      </c>
      <c r="P10" s="726"/>
      <c r="Q10" s="726"/>
      <c r="R10" s="726"/>
      <c r="S10" s="726">
        <v>39</v>
      </c>
      <c r="T10" s="726"/>
      <c r="U10" s="726"/>
      <c r="V10" s="726"/>
      <c r="W10" s="726">
        <v>624</v>
      </c>
      <c r="X10" s="726"/>
      <c r="Y10" s="726"/>
      <c r="Z10" s="726"/>
      <c r="AA10" s="726">
        <v>31</v>
      </c>
      <c r="AB10" s="726"/>
      <c r="AC10" s="726"/>
      <c r="AD10" s="726"/>
      <c r="AE10" s="726">
        <v>755</v>
      </c>
      <c r="AF10" s="726"/>
      <c r="AG10" s="726"/>
      <c r="AH10" s="726"/>
      <c r="AI10" s="726">
        <v>27</v>
      </c>
      <c r="AJ10" s="726"/>
      <c r="AK10" s="726"/>
      <c r="AL10" s="726"/>
      <c r="AM10" s="726">
        <v>415</v>
      </c>
      <c r="AN10" s="726"/>
      <c r="AO10" s="726"/>
      <c r="AP10" s="726"/>
      <c r="AQ10" s="726">
        <v>27</v>
      </c>
      <c r="AR10" s="726"/>
      <c r="AS10" s="726"/>
      <c r="AT10" s="726"/>
      <c r="AU10" s="726">
        <v>124</v>
      </c>
      <c r="AV10" s="726"/>
      <c r="AW10" s="726"/>
      <c r="AX10" s="726"/>
      <c r="AY10" s="731" t="s">
        <v>696</v>
      </c>
      <c r="AZ10" s="726"/>
      <c r="BA10" s="726"/>
      <c r="BB10" s="726"/>
      <c r="BC10" s="731" t="s">
        <v>696</v>
      </c>
      <c r="BD10" s="726"/>
      <c r="BE10" s="726"/>
      <c r="BF10" s="726"/>
    </row>
    <row r="11" spans="1:58" ht="15" customHeight="1">
      <c r="A11" s="508" t="s">
        <v>344</v>
      </c>
      <c r="B11" s="508"/>
      <c r="C11" s="508"/>
      <c r="D11" s="508"/>
      <c r="E11" s="508"/>
      <c r="F11" s="508"/>
      <c r="G11" s="508"/>
      <c r="H11" s="508"/>
      <c r="I11" s="508"/>
      <c r="J11" s="509"/>
      <c r="K11" s="726">
        <v>37</v>
      </c>
      <c r="L11" s="726"/>
      <c r="M11" s="726"/>
      <c r="N11" s="726"/>
      <c r="O11" s="726">
        <v>1557</v>
      </c>
      <c r="P11" s="726"/>
      <c r="Q11" s="726"/>
      <c r="R11" s="726"/>
      <c r="S11" s="726">
        <v>34</v>
      </c>
      <c r="T11" s="726"/>
      <c r="U11" s="726"/>
      <c r="V11" s="726"/>
      <c r="W11" s="726">
        <v>575</v>
      </c>
      <c r="X11" s="726"/>
      <c r="Y11" s="726"/>
      <c r="Z11" s="726"/>
      <c r="AA11" s="726">
        <v>32</v>
      </c>
      <c r="AB11" s="726"/>
      <c r="AC11" s="726"/>
      <c r="AD11" s="726"/>
      <c r="AE11" s="726">
        <v>765</v>
      </c>
      <c r="AF11" s="726"/>
      <c r="AG11" s="726"/>
      <c r="AH11" s="726"/>
      <c r="AI11" s="726">
        <v>34</v>
      </c>
      <c r="AJ11" s="726"/>
      <c r="AK11" s="726"/>
      <c r="AL11" s="726"/>
      <c r="AM11" s="726">
        <v>510</v>
      </c>
      <c r="AN11" s="726"/>
      <c r="AO11" s="726"/>
      <c r="AP11" s="726"/>
      <c r="AQ11" s="726">
        <v>23</v>
      </c>
      <c r="AR11" s="726"/>
      <c r="AS11" s="726"/>
      <c r="AT11" s="726"/>
      <c r="AU11" s="726">
        <v>119</v>
      </c>
      <c r="AV11" s="726"/>
      <c r="AW11" s="726"/>
      <c r="AX11" s="726"/>
      <c r="AY11" s="731" t="s">
        <v>696</v>
      </c>
      <c r="AZ11" s="726"/>
      <c r="BA11" s="726"/>
      <c r="BB11" s="726"/>
      <c r="BC11" s="731" t="s">
        <v>696</v>
      </c>
      <c r="BD11" s="726"/>
      <c r="BE11" s="726"/>
      <c r="BF11" s="726"/>
    </row>
    <row r="12" spans="1:58" ht="15" customHeight="1">
      <c r="A12" s="508" t="s">
        <v>48</v>
      </c>
      <c r="B12" s="508"/>
      <c r="C12" s="508"/>
      <c r="D12" s="508"/>
      <c r="E12" s="508"/>
      <c r="F12" s="508"/>
      <c r="G12" s="508"/>
      <c r="H12" s="508"/>
      <c r="I12" s="508"/>
      <c r="J12" s="509"/>
      <c r="K12" s="726">
        <v>39</v>
      </c>
      <c r="L12" s="726"/>
      <c r="M12" s="726"/>
      <c r="N12" s="726"/>
      <c r="O12" s="726">
        <v>1737</v>
      </c>
      <c r="P12" s="726"/>
      <c r="Q12" s="726"/>
      <c r="R12" s="726"/>
      <c r="S12" s="726">
        <v>37</v>
      </c>
      <c r="T12" s="726"/>
      <c r="U12" s="726"/>
      <c r="V12" s="726"/>
      <c r="W12" s="726">
        <v>629</v>
      </c>
      <c r="X12" s="726"/>
      <c r="Y12" s="726"/>
      <c r="Z12" s="726"/>
      <c r="AA12" s="726">
        <v>36</v>
      </c>
      <c r="AB12" s="726"/>
      <c r="AC12" s="726"/>
      <c r="AD12" s="726"/>
      <c r="AE12" s="726">
        <v>963</v>
      </c>
      <c r="AF12" s="726"/>
      <c r="AG12" s="726"/>
      <c r="AH12" s="726"/>
      <c r="AI12" s="726">
        <v>39</v>
      </c>
      <c r="AJ12" s="726"/>
      <c r="AK12" s="726"/>
      <c r="AL12" s="726"/>
      <c r="AM12" s="726">
        <v>620</v>
      </c>
      <c r="AN12" s="726"/>
      <c r="AO12" s="726"/>
      <c r="AP12" s="726"/>
      <c r="AQ12" s="726">
        <v>31</v>
      </c>
      <c r="AR12" s="726"/>
      <c r="AS12" s="726"/>
      <c r="AT12" s="726"/>
      <c r="AU12" s="726">
        <v>152</v>
      </c>
      <c r="AV12" s="726"/>
      <c r="AW12" s="726"/>
      <c r="AX12" s="726"/>
      <c r="AY12" s="731" t="s">
        <v>696</v>
      </c>
      <c r="AZ12" s="726"/>
      <c r="BA12" s="726"/>
      <c r="BB12" s="726"/>
      <c r="BC12" s="731" t="s">
        <v>696</v>
      </c>
      <c r="BD12" s="726"/>
      <c r="BE12" s="726"/>
      <c r="BF12" s="726"/>
    </row>
    <row r="13" spans="1:58" ht="15" customHeight="1">
      <c r="A13" s="508" t="s">
        <v>49</v>
      </c>
      <c r="B13" s="508"/>
      <c r="C13" s="508"/>
      <c r="D13" s="508"/>
      <c r="E13" s="508"/>
      <c r="F13" s="508"/>
      <c r="G13" s="508"/>
      <c r="H13" s="508"/>
      <c r="I13" s="508"/>
      <c r="J13" s="509"/>
      <c r="K13" s="726">
        <v>42</v>
      </c>
      <c r="L13" s="726"/>
      <c r="M13" s="726"/>
      <c r="N13" s="726"/>
      <c r="O13" s="726">
        <v>1777</v>
      </c>
      <c r="P13" s="726"/>
      <c r="Q13" s="726"/>
      <c r="R13" s="726"/>
      <c r="S13" s="726">
        <v>40</v>
      </c>
      <c r="T13" s="726"/>
      <c r="U13" s="726"/>
      <c r="V13" s="726"/>
      <c r="W13" s="726">
        <v>652</v>
      </c>
      <c r="X13" s="726"/>
      <c r="Y13" s="726"/>
      <c r="Z13" s="726"/>
      <c r="AA13" s="726">
        <v>32</v>
      </c>
      <c r="AB13" s="726"/>
      <c r="AC13" s="726"/>
      <c r="AD13" s="726"/>
      <c r="AE13" s="726">
        <v>673</v>
      </c>
      <c r="AF13" s="726"/>
      <c r="AG13" s="726"/>
      <c r="AH13" s="726"/>
      <c r="AI13" s="726">
        <v>32</v>
      </c>
      <c r="AJ13" s="726"/>
      <c r="AK13" s="726"/>
      <c r="AL13" s="726"/>
      <c r="AM13" s="726">
        <v>523</v>
      </c>
      <c r="AN13" s="726"/>
      <c r="AO13" s="726"/>
      <c r="AP13" s="726"/>
      <c r="AQ13" s="726">
        <v>27</v>
      </c>
      <c r="AR13" s="726"/>
      <c r="AS13" s="726"/>
      <c r="AT13" s="726"/>
      <c r="AU13" s="726">
        <v>150</v>
      </c>
      <c r="AV13" s="726"/>
      <c r="AW13" s="726"/>
      <c r="AX13" s="726"/>
      <c r="AY13" s="731" t="s">
        <v>696</v>
      </c>
      <c r="AZ13" s="726"/>
      <c r="BA13" s="726"/>
      <c r="BB13" s="726"/>
      <c r="BC13" s="731" t="s">
        <v>696</v>
      </c>
      <c r="BD13" s="726"/>
      <c r="BE13" s="726"/>
      <c r="BF13" s="726"/>
    </row>
    <row r="14" spans="1:62" ht="15" customHeight="1">
      <c r="A14" s="508" t="s">
        <v>50</v>
      </c>
      <c r="B14" s="508"/>
      <c r="C14" s="508"/>
      <c r="D14" s="508"/>
      <c r="E14" s="508"/>
      <c r="F14" s="508"/>
      <c r="G14" s="508"/>
      <c r="H14" s="508"/>
      <c r="I14" s="508"/>
      <c r="J14" s="509"/>
      <c r="K14" s="726">
        <v>36</v>
      </c>
      <c r="L14" s="726"/>
      <c r="M14" s="726"/>
      <c r="N14" s="726"/>
      <c r="O14" s="726">
        <v>1232</v>
      </c>
      <c r="P14" s="726"/>
      <c r="Q14" s="726"/>
      <c r="R14" s="726"/>
      <c r="S14" s="726">
        <v>28</v>
      </c>
      <c r="T14" s="726"/>
      <c r="U14" s="726"/>
      <c r="V14" s="726"/>
      <c r="W14" s="726">
        <v>459</v>
      </c>
      <c r="X14" s="726"/>
      <c r="Y14" s="726"/>
      <c r="Z14" s="726"/>
      <c r="AA14" s="726">
        <v>27</v>
      </c>
      <c r="AB14" s="726"/>
      <c r="AC14" s="726"/>
      <c r="AD14" s="726"/>
      <c r="AE14" s="726">
        <v>503</v>
      </c>
      <c r="AF14" s="726"/>
      <c r="AG14" s="726"/>
      <c r="AH14" s="726"/>
      <c r="AI14" s="726">
        <v>33</v>
      </c>
      <c r="AJ14" s="726"/>
      <c r="AK14" s="726"/>
      <c r="AL14" s="726"/>
      <c r="AM14" s="726">
        <v>542</v>
      </c>
      <c r="AN14" s="726"/>
      <c r="AO14" s="726"/>
      <c r="AP14" s="726"/>
      <c r="AQ14" s="726">
        <v>33</v>
      </c>
      <c r="AR14" s="726"/>
      <c r="AS14" s="726"/>
      <c r="AT14" s="726"/>
      <c r="AU14" s="726">
        <v>161</v>
      </c>
      <c r="AV14" s="726"/>
      <c r="AW14" s="726"/>
      <c r="AX14" s="726"/>
      <c r="AY14" s="731" t="s">
        <v>696</v>
      </c>
      <c r="AZ14" s="726"/>
      <c r="BA14" s="726"/>
      <c r="BB14" s="726"/>
      <c r="BC14" s="731" t="s">
        <v>696</v>
      </c>
      <c r="BD14" s="726"/>
      <c r="BE14" s="726"/>
      <c r="BF14" s="726"/>
      <c r="BG14" s="1"/>
      <c r="BH14" s="1"/>
      <c r="BI14" s="1"/>
      <c r="BJ14" s="1"/>
    </row>
    <row r="15" spans="1:58" ht="15" customHeight="1">
      <c r="A15" s="508"/>
      <c r="B15" s="508"/>
      <c r="C15" s="508"/>
      <c r="D15" s="508"/>
      <c r="E15" s="508"/>
      <c r="F15" s="508"/>
      <c r="G15" s="508"/>
      <c r="H15" s="508"/>
      <c r="I15" s="508"/>
      <c r="J15" s="509"/>
      <c r="K15" s="726"/>
      <c r="L15" s="726"/>
      <c r="M15" s="726"/>
      <c r="N15" s="726"/>
      <c r="O15" s="726"/>
      <c r="P15" s="726"/>
      <c r="Q15" s="726"/>
      <c r="R15" s="726"/>
      <c r="S15" s="726"/>
      <c r="T15" s="726"/>
      <c r="U15" s="726"/>
      <c r="V15" s="726"/>
      <c r="W15" s="726"/>
      <c r="X15" s="726"/>
      <c r="Y15" s="726"/>
      <c r="Z15" s="726"/>
      <c r="AA15" s="726"/>
      <c r="AB15" s="726"/>
      <c r="AC15" s="726"/>
      <c r="AD15" s="726"/>
      <c r="AE15" s="726"/>
      <c r="AF15" s="726"/>
      <c r="AG15" s="726"/>
      <c r="AH15" s="726"/>
      <c r="AI15" s="726"/>
      <c r="AJ15" s="726"/>
      <c r="AK15" s="726"/>
      <c r="AL15" s="726"/>
      <c r="AM15" s="726"/>
      <c r="AN15" s="726"/>
      <c r="AO15" s="726"/>
      <c r="AP15" s="726"/>
      <c r="AQ15" s="726"/>
      <c r="AR15" s="726"/>
      <c r="AS15" s="726"/>
      <c r="AT15" s="726"/>
      <c r="AU15" s="726"/>
      <c r="AV15" s="726"/>
      <c r="AW15" s="726"/>
      <c r="AX15" s="726"/>
      <c r="AY15" s="726"/>
      <c r="AZ15" s="726"/>
      <c r="BA15" s="726"/>
      <c r="BB15" s="726"/>
      <c r="BC15" s="726"/>
      <c r="BD15" s="726"/>
      <c r="BE15" s="726"/>
      <c r="BF15" s="726"/>
    </row>
    <row r="16" spans="1:62" ht="15" customHeight="1">
      <c r="A16" s="508" t="s">
        <v>51</v>
      </c>
      <c r="B16" s="508"/>
      <c r="C16" s="508"/>
      <c r="D16" s="508"/>
      <c r="E16" s="508"/>
      <c r="F16" s="508"/>
      <c r="G16" s="508"/>
      <c r="H16" s="508"/>
      <c r="I16" s="508"/>
      <c r="J16" s="509"/>
      <c r="K16" s="726">
        <v>37</v>
      </c>
      <c r="L16" s="726"/>
      <c r="M16" s="726"/>
      <c r="N16" s="726"/>
      <c r="O16" s="726">
        <v>2171</v>
      </c>
      <c r="P16" s="726"/>
      <c r="Q16" s="726"/>
      <c r="R16" s="726"/>
      <c r="S16" s="726">
        <v>40</v>
      </c>
      <c r="T16" s="726"/>
      <c r="U16" s="726"/>
      <c r="V16" s="726"/>
      <c r="W16" s="726">
        <v>733</v>
      </c>
      <c r="X16" s="726"/>
      <c r="Y16" s="726"/>
      <c r="Z16" s="726"/>
      <c r="AA16" s="726">
        <v>38</v>
      </c>
      <c r="AB16" s="726"/>
      <c r="AC16" s="726"/>
      <c r="AD16" s="726"/>
      <c r="AE16" s="726">
        <v>1032</v>
      </c>
      <c r="AF16" s="726"/>
      <c r="AG16" s="726"/>
      <c r="AH16" s="726"/>
      <c r="AI16" s="726">
        <v>35</v>
      </c>
      <c r="AJ16" s="726"/>
      <c r="AK16" s="726"/>
      <c r="AL16" s="726"/>
      <c r="AM16" s="726">
        <v>595</v>
      </c>
      <c r="AN16" s="726"/>
      <c r="AO16" s="726"/>
      <c r="AP16" s="726"/>
      <c r="AQ16" s="726">
        <v>29</v>
      </c>
      <c r="AR16" s="726"/>
      <c r="AS16" s="726"/>
      <c r="AT16" s="726"/>
      <c r="AU16" s="726">
        <v>170</v>
      </c>
      <c r="AV16" s="726"/>
      <c r="AW16" s="726"/>
      <c r="AX16" s="726"/>
      <c r="AY16" s="731" t="s">
        <v>696</v>
      </c>
      <c r="AZ16" s="726"/>
      <c r="BA16" s="726"/>
      <c r="BB16" s="726"/>
      <c r="BC16" s="731" t="s">
        <v>696</v>
      </c>
      <c r="BD16" s="726"/>
      <c r="BE16" s="726"/>
      <c r="BF16" s="726"/>
      <c r="BG16" s="53"/>
      <c r="BH16" s="53"/>
      <c r="BI16" s="53"/>
      <c r="BJ16" s="53"/>
    </row>
    <row r="17" spans="1:62" ht="15" customHeight="1">
      <c r="A17" s="508" t="s">
        <v>52</v>
      </c>
      <c r="B17" s="508"/>
      <c r="C17" s="508"/>
      <c r="D17" s="508"/>
      <c r="E17" s="508"/>
      <c r="F17" s="508"/>
      <c r="G17" s="508"/>
      <c r="H17" s="508"/>
      <c r="I17" s="508"/>
      <c r="J17" s="509"/>
      <c r="K17" s="726">
        <v>41</v>
      </c>
      <c r="L17" s="726"/>
      <c r="M17" s="726"/>
      <c r="N17" s="726"/>
      <c r="O17" s="726">
        <v>2227</v>
      </c>
      <c r="P17" s="726"/>
      <c r="Q17" s="726"/>
      <c r="R17" s="726"/>
      <c r="S17" s="726">
        <v>41</v>
      </c>
      <c r="T17" s="726"/>
      <c r="U17" s="726"/>
      <c r="V17" s="726"/>
      <c r="W17" s="726">
        <v>746</v>
      </c>
      <c r="X17" s="726"/>
      <c r="Y17" s="726"/>
      <c r="Z17" s="726"/>
      <c r="AA17" s="726">
        <v>38</v>
      </c>
      <c r="AB17" s="726"/>
      <c r="AC17" s="726"/>
      <c r="AD17" s="726"/>
      <c r="AE17" s="726">
        <v>938</v>
      </c>
      <c r="AF17" s="726"/>
      <c r="AG17" s="726"/>
      <c r="AH17" s="726"/>
      <c r="AI17" s="726">
        <v>33</v>
      </c>
      <c r="AJ17" s="726"/>
      <c r="AK17" s="726"/>
      <c r="AL17" s="726"/>
      <c r="AM17" s="726">
        <v>515</v>
      </c>
      <c r="AN17" s="726"/>
      <c r="AO17" s="726"/>
      <c r="AP17" s="726"/>
      <c r="AQ17" s="726">
        <v>29</v>
      </c>
      <c r="AR17" s="726"/>
      <c r="AS17" s="726"/>
      <c r="AT17" s="726"/>
      <c r="AU17" s="726">
        <v>138</v>
      </c>
      <c r="AV17" s="726"/>
      <c r="AW17" s="726"/>
      <c r="AX17" s="726"/>
      <c r="AY17" s="731" t="s">
        <v>696</v>
      </c>
      <c r="AZ17" s="726"/>
      <c r="BA17" s="726"/>
      <c r="BB17" s="726"/>
      <c r="BC17" s="731" t="s">
        <v>696</v>
      </c>
      <c r="BD17" s="726"/>
      <c r="BE17" s="726"/>
      <c r="BF17" s="726"/>
      <c r="BG17" s="8"/>
      <c r="BH17" s="8"/>
      <c r="BI17" s="8"/>
      <c r="BJ17" s="8"/>
    </row>
    <row r="18" spans="1:62" ht="15" customHeight="1">
      <c r="A18" s="508" t="s">
        <v>53</v>
      </c>
      <c r="B18" s="508"/>
      <c r="C18" s="508"/>
      <c r="D18" s="508"/>
      <c r="E18" s="508"/>
      <c r="F18" s="508"/>
      <c r="G18" s="508"/>
      <c r="H18" s="508"/>
      <c r="I18" s="508"/>
      <c r="J18" s="509"/>
      <c r="K18" s="726">
        <v>34</v>
      </c>
      <c r="L18" s="726"/>
      <c r="M18" s="726"/>
      <c r="N18" s="726"/>
      <c r="O18" s="726">
        <v>1557</v>
      </c>
      <c r="P18" s="726"/>
      <c r="Q18" s="726"/>
      <c r="R18" s="726"/>
      <c r="S18" s="726">
        <v>34</v>
      </c>
      <c r="T18" s="726"/>
      <c r="U18" s="726"/>
      <c r="V18" s="726"/>
      <c r="W18" s="726">
        <v>549</v>
      </c>
      <c r="X18" s="726"/>
      <c r="Y18" s="726"/>
      <c r="Z18" s="726"/>
      <c r="AA18" s="726">
        <v>34</v>
      </c>
      <c r="AB18" s="726"/>
      <c r="AC18" s="726"/>
      <c r="AD18" s="726"/>
      <c r="AE18" s="726">
        <v>739</v>
      </c>
      <c r="AF18" s="726"/>
      <c r="AG18" s="726"/>
      <c r="AH18" s="726"/>
      <c r="AI18" s="726">
        <v>35</v>
      </c>
      <c r="AJ18" s="726"/>
      <c r="AK18" s="726"/>
      <c r="AL18" s="726"/>
      <c r="AM18" s="726">
        <v>619</v>
      </c>
      <c r="AN18" s="726"/>
      <c r="AO18" s="726"/>
      <c r="AP18" s="726"/>
      <c r="AQ18" s="726">
        <v>28</v>
      </c>
      <c r="AR18" s="726"/>
      <c r="AS18" s="726"/>
      <c r="AT18" s="726"/>
      <c r="AU18" s="726">
        <v>187</v>
      </c>
      <c r="AV18" s="726"/>
      <c r="AW18" s="726"/>
      <c r="AX18" s="726"/>
      <c r="AY18" s="731" t="s">
        <v>696</v>
      </c>
      <c r="AZ18" s="726"/>
      <c r="BA18" s="726"/>
      <c r="BB18" s="726"/>
      <c r="BC18" s="731" t="s">
        <v>696</v>
      </c>
      <c r="BD18" s="726"/>
      <c r="BE18" s="726"/>
      <c r="BF18" s="726"/>
      <c r="BG18" s="8"/>
      <c r="BH18" s="8"/>
      <c r="BI18" s="8"/>
      <c r="BJ18" s="8"/>
    </row>
    <row r="19" spans="1:62" ht="15" customHeight="1">
      <c r="A19" s="508" t="s">
        <v>54</v>
      </c>
      <c r="B19" s="508"/>
      <c r="C19" s="508"/>
      <c r="D19" s="508"/>
      <c r="E19" s="508"/>
      <c r="F19" s="508"/>
      <c r="G19" s="508"/>
      <c r="H19" s="508"/>
      <c r="I19" s="508"/>
      <c r="J19" s="509"/>
      <c r="K19" s="726">
        <v>34</v>
      </c>
      <c r="L19" s="726"/>
      <c r="M19" s="726"/>
      <c r="N19" s="726"/>
      <c r="O19" s="726">
        <v>1824</v>
      </c>
      <c r="P19" s="726"/>
      <c r="Q19" s="726"/>
      <c r="R19" s="726"/>
      <c r="S19" s="726">
        <v>35</v>
      </c>
      <c r="T19" s="726"/>
      <c r="U19" s="726"/>
      <c r="V19" s="726"/>
      <c r="W19" s="726">
        <v>597</v>
      </c>
      <c r="X19" s="726"/>
      <c r="Y19" s="726"/>
      <c r="Z19" s="726"/>
      <c r="AA19" s="726">
        <v>34</v>
      </c>
      <c r="AB19" s="726"/>
      <c r="AC19" s="726"/>
      <c r="AD19" s="726"/>
      <c r="AE19" s="726">
        <v>802</v>
      </c>
      <c r="AF19" s="726"/>
      <c r="AG19" s="726"/>
      <c r="AH19" s="726"/>
      <c r="AI19" s="726">
        <v>37</v>
      </c>
      <c r="AJ19" s="726"/>
      <c r="AK19" s="726"/>
      <c r="AL19" s="726"/>
      <c r="AM19" s="726">
        <v>558</v>
      </c>
      <c r="AN19" s="726"/>
      <c r="AO19" s="726"/>
      <c r="AP19" s="726"/>
      <c r="AQ19" s="726">
        <v>30</v>
      </c>
      <c r="AR19" s="726"/>
      <c r="AS19" s="726"/>
      <c r="AT19" s="726"/>
      <c r="AU19" s="726">
        <v>145</v>
      </c>
      <c r="AV19" s="726"/>
      <c r="AW19" s="726"/>
      <c r="AX19" s="726"/>
      <c r="AY19" s="731" t="s">
        <v>696</v>
      </c>
      <c r="AZ19" s="726"/>
      <c r="BA19" s="726"/>
      <c r="BB19" s="726"/>
      <c r="BC19" s="731" t="s">
        <v>696</v>
      </c>
      <c r="BD19" s="726"/>
      <c r="BE19" s="726"/>
      <c r="BF19" s="726"/>
      <c r="BG19" s="15"/>
      <c r="BH19" s="15"/>
      <c r="BI19" s="15"/>
      <c r="BJ19" s="15"/>
    </row>
    <row r="20" spans="1:62" ht="15" customHeight="1">
      <c r="A20" s="508" t="s">
        <v>617</v>
      </c>
      <c r="B20" s="508"/>
      <c r="C20" s="508"/>
      <c r="D20" s="508"/>
      <c r="E20" s="508"/>
      <c r="F20" s="508"/>
      <c r="G20" s="508"/>
      <c r="H20" s="508"/>
      <c r="I20" s="508"/>
      <c r="J20" s="509"/>
      <c r="K20" s="726">
        <v>33</v>
      </c>
      <c r="L20" s="726"/>
      <c r="M20" s="726"/>
      <c r="N20" s="726"/>
      <c r="O20" s="726">
        <v>1191</v>
      </c>
      <c r="P20" s="726"/>
      <c r="Q20" s="726"/>
      <c r="R20" s="726"/>
      <c r="S20" s="726">
        <v>33</v>
      </c>
      <c r="T20" s="726"/>
      <c r="U20" s="726"/>
      <c r="V20" s="726"/>
      <c r="W20" s="726">
        <v>526</v>
      </c>
      <c r="X20" s="726"/>
      <c r="Y20" s="726"/>
      <c r="Z20" s="726"/>
      <c r="AA20" s="726">
        <v>28</v>
      </c>
      <c r="AB20" s="726"/>
      <c r="AC20" s="726"/>
      <c r="AD20" s="726"/>
      <c r="AE20" s="726">
        <v>684</v>
      </c>
      <c r="AF20" s="726"/>
      <c r="AG20" s="726"/>
      <c r="AH20" s="726"/>
      <c r="AI20" s="726">
        <v>34</v>
      </c>
      <c r="AJ20" s="726"/>
      <c r="AK20" s="726"/>
      <c r="AL20" s="726"/>
      <c r="AM20" s="726">
        <v>522</v>
      </c>
      <c r="AN20" s="726"/>
      <c r="AO20" s="726"/>
      <c r="AP20" s="726"/>
      <c r="AQ20" s="726">
        <v>24</v>
      </c>
      <c r="AR20" s="726"/>
      <c r="AS20" s="726"/>
      <c r="AT20" s="726"/>
      <c r="AU20" s="726">
        <v>112</v>
      </c>
      <c r="AV20" s="726"/>
      <c r="AW20" s="726"/>
      <c r="AX20" s="726"/>
      <c r="AY20" s="731" t="s">
        <v>696</v>
      </c>
      <c r="AZ20" s="726"/>
      <c r="BA20" s="726"/>
      <c r="BB20" s="726"/>
      <c r="BC20" s="731" t="s">
        <v>696</v>
      </c>
      <c r="BD20" s="726"/>
      <c r="BE20" s="726"/>
      <c r="BF20" s="726"/>
      <c r="BG20" s="9"/>
      <c r="BH20" s="76"/>
      <c r="BI20" s="76"/>
      <c r="BJ20" s="76"/>
    </row>
    <row r="21" spans="1:62" ht="15" customHeight="1">
      <c r="A21" s="508"/>
      <c r="B21" s="508"/>
      <c r="C21" s="508"/>
      <c r="D21" s="508"/>
      <c r="E21" s="508"/>
      <c r="F21" s="508"/>
      <c r="G21" s="508"/>
      <c r="H21" s="508"/>
      <c r="I21" s="508"/>
      <c r="J21" s="509"/>
      <c r="K21" s="726"/>
      <c r="L21" s="726"/>
      <c r="M21" s="726"/>
      <c r="N21" s="726"/>
      <c r="O21" s="726"/>
      <c r="P21" s="726"/>
      <c r="Q21" s="726"/>
      <c r="R21" s="726"/>
      <c r="S21" s="726"/>
      <c r="T21" s="726"/>
      <c r="U21" s="726"/>
      <c r="V21" s="726"/>
      <c r="W21" s="726"/>
      <c r="X21" s="726"/>
      <c r="Y21" s="726"/>
      <c r="Z21" s="726"/>
      <c r="AA21" s="726"/>
      <c r="AB21" s="726"/>
      <c r="AC21" s="726"/>
      <c r="AD21" s="726"/>
      <c r="AE21" s="726"/>
      <c r="AF21" s="726"/>
      <c r="AG21" s="726"/>
      <c r="AH21" s="726"/>
      <c r="AI21" s="726"/>
      <c r="AJ21" s="726"/>
      <c r="AK21" s="726"/>
      <c r="AL21" s="726"/>
      <c r="AM21" s="726"/>
      <c r="AN21" s="726"/>
      <c r="AO21" s="726"/>
      <c r="AP21" s="726"/>
      <c r="AQ21" s="726"/>
      <c r="AR21" s="726"/>
      <c r="AS21" s="726"/>
      <c r="AT21" s="726"/>
      <c r="AU21" s="726"/>
      <c r="AV21" s="726"/>
      <c r="AW21" s="726"/>
      <c r="AX21" s="726"/>
      <c r="AY21" s="726"/>
      <c r="AZ21" s="726"/>
      <c r="BA21" s="726"/>
      <c r="BB21" s="726"/>
      <c r="BC21" s="726"/>
      <c r="BD21" s="726"/>
      <c r="BE21" s="726"/>
      <c r="BF21" s="726"/>
      <c r="BG21" s="10"/>
      <c r="BH21" s="10"/>
      <c r="BI21" s="10"/>
      <c r="BJ21" s="10"/>
    </row>
    <row r="22" spans="1:62" ht="15" customHeight="1">
      <c r="A22" s="508" t="s">
        <v>55</v>
      </c>
      <c r="B22" s="508"/>
      <c r="C22" s="508"/>
      <c r="D22" s="508"/>
      <c r="E22" s="508"/>
      <c r="F22" s="508"/>
      <c r="G22" s="508"/>
      <c r="H22" s="508"/>
      <c r="I22" s="508"/>
      <c r="J22" s="509"/>
      <c r="K22" s="726">
        <v>38</v>
      </c>
      <c r="L22" s="726"/>
      <c r="M22" s="726"/>
      <c r="N22" s="726"/>
      <c r="O22" s="726">
        <v>1636</v>
      </c>
      <c r="P22" s="726"/>
      <c r="Q22" s="726"/>
      <c r="R22" s="726"/>
      <c r="S22" s="726">
        <v>37</v>
      </c>
      <c r="T22" s="726"/>
      <c r="U22" s="726"/>
      <c r="V22" s="726"/>
      <c r="W22" s="726">
        <v>645</v>
      </c>
      <c r="X22" s="726"/>
      <c r="Y22" s="726"/>
      <c r="Z22" s="726"/>
      <c r="AA22" s="726">
        <v>35</v>
      </c>
      <c r="AB22" s="726"/>
      <c r="AC22" s="726"/>
      <c r="AD22" s="726"/>
      <c r="AE22" s="726">
        <v>780</v>
      </c>
      <c r="AF22" s="726"/>
      <c r="AG22" s="726"/>
      <c r="AH22" s="726"/>
      <c r="AI22" s="726">
        <v>36</v>
      </c>
      <c r="AJ22" s="726"/>
      <c r="AK22" s="726"/>
      <c r="AL22" s="726"/>
      <c r="AM22" s="726">
        <v>744</v>
      </c>
      <c r="AN22" s="726"/>
      <c r="AO22" s="726"/>
      <c r="AP22" s="726"/>
      <c r="AQ22" s="726">
        <v>30</v>
      </c>
      <c r="AR22" s="726"/>
      <c r="AS22" s="726"/>
      <c r="AT22" s="726"/>
      <c r="AU22" s="726">
        <v>156</v>
      </c>
      <c r="AV22" s="726"/>
      <c r="AW22" s="726"/>
      <c r="AX22" s="726"/>
      <c r="AY22" s="731" t="s">
        <v>696</v>
      </c>
      <c r="AZ22" s="726"/>
      <c r="BA22" s="726"/>
      <c r="BB22" s="726"/>
      <c r="BC22" s="731" t="s">
        <v>696</v>
      </c>
      <c r="BD22" s="726"/>
      <c r="BE22" s="726"/>
      <c r="BF22" s="726"/>
      <c r="BG22" s="10"/>
      <c r="BH22" s="10"/>
      <c r="BI22" s="10"/>
      <c r="BJ22" s="10"/>
    </row>
    <row r="23" spans="1:62" ht="15" customHeight="1">
      <c r="A23" s="501" t="s">
        <v>56</v>
      </c>
      <c r="B23" s="501"/>
      <c r="C23" s="501"/>
      <c r="D23" s="501"/>
      <c r="E23" s="501"/>
      <c r="F23" s="501"/>
      <c r="G23" s="501"/>
      <c r="H23" s="501"/>
      <c r="I23" s="501"/>
      <c r="J23" s="502"/>
      <c r="K23" s="739">
        <v>39</v>
      </c>
      <c r="L23" s="739"/>
      <c r="M23" s="739"/>
      <c r="N23" s="739"/>
      <c r="O23" s="739">
        <v>1887</v>
      </c>
      <c r="P23" s="739"/>
      <c r="Q23" s="739"/>
      <c r="R23" s="739"/>
      <c r="S23" s="739">
        <v>41</v>
      </c>
      <c r="T23" s="739"/>
      <c r="U23" s="739"/>
      <c r="V23" s="739"/>
      <c r="W23" s="739">
        <v>630</v>
      </c>
      <c r="X23" s="739"/>
      <c r="Y23" s="739"/>
      <c r="Z23" s="739"/>
      <c r="AA23" s="739">
        <v>40</v>
      </c>
      <c r="AB23" s="739"/>
      <c r="AC23" s="739"/>
      <c r="AD23" s="739"/>
      <c r="AE23" s="739">
        <v>856</v>
      </c>
      <c r="AF23" s="739"/>
      <c r="AG23" s="739"/>
      <c r="AH23" s="739"/>
      <c r="AI23" s="739">
        <v>37</v>
      </c>
      <c r="AJ23" s="739"/>
      <c r="AK23" s="739"/>
      <c r="AL23" s="739"/>
      <c r="AM23" s="739">
        <v>583</v>
      </c>
      <c r="AN23" s="739"/>
      <c r="AO23" s="739"/>
      <c r="AP23" s="739"/>
      <c r="AQ23" s="739">
        <v>35</v>
      </c>
      <c r="AR23" s="739"/>
      <c r="AS23" s="739"/>
      <c r="AT23" s="739"/>
      <c r="AU23" s="739">
        <v>170</v>
      </c>
      <c r="AV23" s="739"/>
      <c r="AW23" s="739"/>
      <c r="AX23" s="739"/>
      <c r="AY23" s="740" t="s">
        <v>696</v>
      </c>
      <c r="AZ23" s="739"/>
      <c r="BA23" s="739"/>
      <c r="BB23" s="739"/>
      <c r="BC23" s="740" t="s">
        <v>696</v>
      </c>
      <c r="BD23" s="739"/>
      <c r="BE23" s="739"/>
      <c r="BF23" s="739"/>
      <c r="BG23" s="10"/>
      <c r="BH23" s="10"/>
      <c r="BI23" s="10"/>
      <c r="BJ23" s="10"/>
    </row>
    <row r="24" spans="1:62" ht="12.75" customHeight="1">
      <c r="A24" s="12" t="s">
        <v>695</v>
      </c>
      <c r="N24" s="13"/>
      <c r="O24" s="10"/>
      <c r="P24" s="10"/>
      <c r="Q24" s="10"/>
      <c r="R24" s="13"/>
      <c r="S24" s="13"/>
      <c r="T24" s="13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0"/>
      <c r="AF24" s="10"/>
      <c r="AG24" s="10"/>
      <c r="AH24" s="10"/>
      <c r="AI24" s="10"/>
      <c r="AJ24" s="10"/>
      <c r="AK24" s="10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0"/>
      <c r="BC24" s="10"/>
      <c r="BD24" s="10"/>
      <c r="BE24" s="10"/>
      <c r="BF24" s="10"/>
      <c r="BG24" s="10"/>
      <c r="BH24" s="10"/>
      <c r="BI24" s="10"/>
      <c r="BJ24" s="10"/>
    </row>
    <row r="25" spans="1:62" ht="12.75" customHeight="1">
      <c r="A25" s="12" t="s">
        <v>694</v>
      </c>
      <c r="AE25" s="10"/>
      <c r="AF25" s="10"/>
      <c r="AG25" s="10"/>
      <c r="AH25" s="10"/>
      <c r="AI25" s="11"/>
      <c r="AJ25" s="11"/>
      <c r="AK25" s="11"/>
      <c r="AL25" s="10"/>
      <c r="AM25" s="10"/>
      <c r="AN25" s="10"/>
      <c r="AO25" s="10"/>
      <c r="AP25" s="10"/>
      <c r="AQ25" s="11"/>
      <c r="AR25" s="11"/>
      <c r="AS25" s="11"/>
      <c r="AT25" s="10"/>
      <c r="AU25" s="10"/>
      <c r="AV25" s="10"/>
      <c r="AW25" s="10"/>
      <c r="AX25" s="10"/>
      <c r="AY25" s="11"/>
      <c r="AZ25" s="11"/>
      <c r="BA25" s="11"/>
      <c r="BB25" s="10"/>
      <c r="BC25" s="10"/>
      <c r="BD25" s="10"/>
      <c r="BE25" s="10"/>
      <c r="BF25" s="10"/>
      <c r="BG25" s="10"/>
      <c r="BH25" s="11"/>
      <c r="BI25" s="11"/>
      <c r="BJ25" s="11"/>
    </row>
    <row r="26" spans="1:39" ht="12.75" customHeight="1">
      <c r="A26" s="12" t="s">
        <v>525</v>
      </c>
      <c r="AE26" s="79"/>
      <c r="AF26" s="13"/>
      <c r="AG26" s="13"/>
      <c r="AH26" s="13"/>
      <c r="AI26" s="13"/>
      <c r="AJ26" s="8"/>
      <c r="AK26" s="11"/>
      <c r="AL26" s="11"/>
      <c r="AM26" s="30"/>
    </row>
    <row r="27" spans="14:54" ht="12.75" customHeight="1"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</row>
    <row r="28" spans="14:39" ht="13.5" customHeight="1">
      <c r="N28" s="8"/>
      <c r="O28" s="8"/>
      <c r="P28" s="8"/>
      <c r="Q28" s="8"/>
      <c r="R28" s="8"/>
      <c r="S28" s="8"/>
      <c r="T28" s="80"/>
      <c r="U28" s="80"/>
      <c r="V28" s="80"/>
      <c r="W28" s="80"/>
      <c r="X28" s="80"/>
      <c r="Y28" s="8"/>
      <c r="Z28" s="8"/>
      <c r="AA28" s="8"/>
      <c r="AB28" s="8"/>
      <c r="AC28" s="8"/>
      <c r="AD28" s="8"/>
      <c r="AE28" s="8"/>
      <c r="AF28" s="8"/>
      <c r="AG28" s="13"/>
      <c r="AH28" s="13"/>
      <c r="AI28" s="13"/>
      <c r="AJ28" s="8"/>
      <c r="AK28" s="11"/>
      <c r="AL28" s="11"/>
      <c r="AM28" s="30"/>
    </row>
    <row r="29" spans="14:39" ht="13.5" customHeight="1">
      <c r="N29" s="10"/>
      <c r="O29" s="10"/>
      <c r="AA29" s="11"/>
      <c r="AB29" s="11"/>
      <c r="AC29" s="10"/>
      <c r="AD29" s="10"/>
      <c r="AE29" s="10"/>
      <c r="AF29" s="10"/>
      <c r="AG29" s="13"/>
      <c r="AH29" s="13"/>
      <c r="AI29" s="13"/>
      <c r="AJ29" s="8"/>
      <c r="AK29" s="15"/>
      <c r="AL29" s="15"/>
      <c r="AM29" s="30"/>
    </row>
    <row r="30" spans="1:58" ht="16.5" customHeight="1">
      <c r="A30" s="522" t="s">
        <v>857</v>
      </c>
      <c r="B30" s="522"/>
      <c r="C30" s="522"/>
      <c r="D30" s="522"/>
      <c r="E30" s="522"/>
      <c r="F30" s="522"/>
      <c r="G30" s="522"/>
      <c r="H30" s="522"/>
      <c r="I30" s="522"/>
      <c r="J30" s="522"/>
      <c r="K30" s="522"/>
      <c r="L30" s="522"/>
      <c r="M30" s="522"/>
      <c r="N30" s="522"/>
      <c r="O30" s="522"/>
      <c r="P30" s="522"/>
      <c r="Q30" s="522"/>
      <c r="R30" s="522"/>
      <c r="S30" s="522"/>
      <c r="T30" s="522"/>
      <c r="U30" s="522"/>
      <c r="V30" s="522"/>
      <c r="W30" s="522"/>
      <c r="X30" s="522"/>
      <c r="Y30" s="522"/>
      <c r="Z30" s="522"/>
      <c r="AA30" s="522"/>
      <c r="AB30" s="522"/>
      <c r="AC30" s="522"/>
      <c r="AD30" s="522"/>
      <c r="AE30" s="522"/>
      <c r="AF30" s="522"/>
      <c r="AG30" s="522"/>
      <c r="AH30" s="522"/>
      <c r="AI30" s="522"/>
      <c r="AJ30" s="522"/>
      <c r="AK30" s="522"/>
      <c r="AL30" s="522"/>
      <c r="AM30" s="522"/>
      <c r="AN30" s="522"/>
      <c r="AO30" s="522"/>
      <c r="AP30" s="522"/>
      <c r="AQ30" s="522"/>
      <c r="AR30" s="522"/>
      <c r="AS30" s="522"/>
      <c r="AT30" s="522"/>
      <c r="AU30" s="522"/>
      <c r="AV30" s="522"/>
      <c r="AW30" s="522"/>
      <c r="AX30" s="522"/>
      <c r="AY30" s="522"/>
      <c r="AZ30" s="522"/>
      <c r="BA30" s="522"/>
      <c r="BB30" s="522"/>
      <c r="BC30" s="522"/>
      <c r="BD30" s="522"/>
      <c r="BE30" s="522"/>
      <c r="BF30" s="522"/>
    </row>
    <row r="31" spans="1:62" ht="15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F31" s="1"/>
      <c r="BG31" s="1"/>
      <c r="BH31" s="1"/>
      <c r="BI31" s="1"/>
      <c r="BJ31" s="1"/>
    </row>
    <row r="32" spans="1:62" ht="15" customHeight="1" thickBot="1">
      <c r="A32" s="8"/>
      <c r="B32" s="8"/>
      <c r="C32" s="8"/>
      <c r="D32" s="8"/>
      <c r="E32" s="8"/>
      <c r="F32" s="13"/>
      <c r="G32" s="13"/>
      <c r="H32" s="13"/>
      <c r="I32" s="13"/>
      <c r="J32" s="13"/>
      <c r="K32" s="13"/>
      <c r="L32" s="13"/>
      <c r="M32" s="10"/>
      <c r="N32" s="10"/>
      <c r="O32" s="10"/>
      <c r="P32" s="13"/>
      <c r="Q32" s="13"/>
      <c r="R32" s="13"/>
      <c r="S32" s="13"/>
      <c r="T32" s="10"/>
      <c r="U32" s="10"/>
      <c r="V32" s="10"/>
      <c r="W32" s="13"/>
      <c r="X32" s="13"/>
      <c r="Y32" s="13"/>
      <c r="Z32" s="13"/>
      <c r="AA32" s="10"/>
      <c r="AB32" s="10"/>
      <c r="AC32" s="10"/>
      <c r="AD32" s="13"/>
      <c r="AE32" s="13"/>
      <c r="AF32" s="13"/>
      <c r="AG32" s="10"/>
      <c r="AH32" s="10"/>
      <c r="AI32" s="10"/>
      <c r="AJ32" s="13"/>
      <c r="AK32" s="13"/>
      <c r="AL32" s="13"/>
      <c r="AM32" s="10"/>
      <c r="AN32" s="10"/>
      <c r="AO32" s="10"/>
      <c r="AP32" s="13"/>
      <c r="AQ32" s="13"/>
      <c r="AR32" s="13"/>
      <c r="AS32" s="10"/>
      <c r="AT32" s="10"/>
      <c r="AU32" s="10"/>
      <c r="AV32" s="13"/>
      <c r="AW32" s="13"/>
      <c r="AX32" s="13"/>
      <c r="AY32" s="103"/>
      <c r="AZ32" s="103"/>
      <c r="BA32" s="103"/>
      <c r="BB32" s="103"/>
      <c r="BF32" s="8"/>
      <c r="BG32" s="8"/>
      <c r="BH32" s="8"/>
      <c r="BI32" s="8"/>
      <c r="BJ32" s="8"/>
    </row>
    <row r="33" spans="1:62" ht="18" customHeight="1">
      <c r="A33" s="543" t="s">
        <v>193</v>
      </c>
      <c r="B33" s="542"/>
      <c r="C33" s="542"/>
      <c r="D33" s="542"/>
      <c r="E33" s="542"/>
      <c r="F33" s="542"/>
      <c r="G33" s="542"/>
      <c r="H33" s="542"/>
      <c r="I33" s="542" t="s">
        <v>693</v>
      </c>
      <c r="J33" s="733"/>
      <c r="K33" s="733"/>
      <c r="L33" s="733"/>
      <c r="M33" s="733"/>
      <c r="N33" s="733"/>
      <c r="O33" s="733"/>
      <c r="P33" s="733"/>
      <c r="Q33" s="733"/>
      <c r="R33" s="733"/>
      <c r="S33" s="733"/>
      <c r="T33" s="733"/>
      <c r="U33" s="733"/>
      <c r="V33" s="733"/>
      <c r="W33" s="733"/>
      <c r="X33" s="733"/>
      <c r="Y33" s="733"/>
      <c r="Z33" s="733"/>
      <c r="AA33" s="733"/>
      <c r="AB33" s="733"/>
      <c r="AC33" s="733"/>
      <c r="AD33" s="733"/>
      <c r="AE33" s="733"/>
      <c r="AF33" s="733"/>
      <c r="AG33" s="733"/>
      <c r="AH33" s="542" t="s">
        <v>692</v>
      </c>
      <c r="AI33" s="733"/>
      <c r="AJ33" s="733"/>
      <c r="AK33" s="733"/>
      <c r="AL33" s="733"/>
      <c r="AM33" s="733"/>
      <c r="AN33" s="733"/>
      <c r="AO33" s="733"/>
      <c r="AP33" s="733"/>
      <c r="AQ33" s="733"/>
      <c r="AR33" s="733"/>
      <c r="AS33" s="733"/>
      <c r="AT33" s="733"/>
      <c r="AU33" s="733"/>
      <c r="AV33" s="733"/>
      <c r="AW33" s="733"/>
      <c r="AX33" s="733"/>
      <c r="AY33" s="733"/>
      <c r="AZ33" s="733"/>
      <c r="BA33" s="733"/>
      <c r="BB33" s="733"/>
      <c r="BC33" s="733"/>
      <c r="BD33" s="733"/>
      <c r="BE33" s="733"/>
      <c r="BF33" s="734"/>
      <c r="BG33" s="11"/>
      <c r="BH33" s="11"/>
      <c r="BI33" s="11"/>
      <c r="BJ33" s="11"/>
    </row>
    <row r="34" spans="1:62" ht="18" customHeight="1">
      <c r="A34" s="583"/>
      <c r="B34" s="584"/>
      <c r="C34" s="584"/>
      <c r="D34" s="584"/>
      <c r="E34" s="584"/>
      <c r="F34" s="584"/>
      <c r="G34" s="584"/>
      <c r="H34" s="584"/>
      <c r="I34" s="584" t="s">
        <v>33</v>
      </c>
      <c r="J34" s="584"/>
      <c r="K34" s="584"/>
      <c r="L34" s="584"/>
      <c r="M34" s="584"/>
      <c r="N34" s="584" t="s">
        <v>194</v>
      </c>
      <c r="O34" s="584"/>
      <c r="P34" s="584"/>
      <c r="Q34" s="584"/>
      <c r="R34" s="584"/>
      <c r="S34" s="584" t="s">
        <v>195</v>
      </c>
      <c r="T34" s="584"/>
      <c r="U34" s="584"/>
      <c r="V34" s="584"/>
      <c r="W34" s="584"/>
      <c r="X34" s="584" t="s">
        <v>196</v>
      </c>
      <c r="Y34" s="584"/>
      <c r="Z34" s="584"/>
      <c r="AA34" s="584"/>
      <c r="AB34" s="584"/>
      <c r="AC34" s="584" t="s">
        <v>197</v>
      </c>
      <c r="AD34" s="584"/>
      <c r="AE34" s="584"/>
      <c r="AF34" s="584"/>
      <c r="AG34" s="584"/>
      <c r="AH34" s="584" t="s">
        <v>33</v>
      </c>
      <c r="AI34" s="584"/>
      <c r="AJ34" s="584"/>
      <c r="AK34" s="584"/>
      <c r="AL34" s="584"/>
      <c r="AM34" s="584" t="s">
        <v>194</v>
      </c>
      <c r="AN34" s="584"/>
      <c r="AO34" s="584"/>
      <c r="AP34" s="584"/>
      <c r="AQ34" s="584"/>
      <c r="AR34" s="584" t="s">
        <v>195</v>
      </c>
      <c r="AS34" s="584"/>
      <c r="AT34" s="584"/>
      <c r="AU34" s="584"/>
      <c r="AV34" s="584"/>
      <c r="AW34" s="584" t="s">
        <v>196</v>
      </c>
      <c r="AX34" s="584"/>
      <c r="AY34" s="584"/>
      <c r="AZ34" s="584"/>
      <c r="BA34" s="584"/>
      <c r="BB34" s="584" t="s">
        <v>197</v>
      </c>
      <c r="BC34" s="584"/>
      <c r="BD34" s="584"/>
      <c r="BE34" s="584"/>
      <c r="BF34" s="591"/>
      <c r="BG34" s="11"/>
      <c r="BH34" s="11"/>
      <c r="BI34" s="11"/>
      <c r="BJ34" s="11"/>
    </row>
    <row r="35" spans="2:62" ht="12.75" customHeight="1">
      <c r="B35" s="8"/>
      <c r="G35" s="8"/>
      <c r="H35" s="121"/>
      <c r="I35" s="736">
        <v>-254</v>
      </c>
      <c r="J35" s="736"/>
      <c r="K35" s="736"/>
      <c r="L35" s="736"/>
      <c r="M35" s="736"/>
      <c r="N35" s="736"/>
      <c r="O35" s="736"/>
      <c r="P35" s="736"/>
      <c r="Q35" s="736"/>
      <c r="R35" s="736"/>
      <c r="S35" s="736"/>
      <c r="T35" s="736"/>
      <c r="U35" s="736"/>
      <c r="V35" s="736"/>
      <c r="W35" s="736"/>
      <c r="X35" s="736"/>
      <c r="Y35" s="736"/>
      <c r="Z35" s="736"/>
      <c r="AA35" s="736"/>
      <c r="AB35" s="736"/>
      <c r="AC35" s="736"/>
      <c r="AD35" s="736"/>
      <c r="AE35" s="736"/>
      <c r="AF35" s="736"/>
      <c r="AG35" s="736"/>
      <c r="AH35" s="736">
        <v>-180</v>
      </c>
      <c r="AI35" s="736"/>
      <c r="AJ35" s="736"/>
      <c r="AK35" s="736"/>
      <c r="AL35" s="736"/>
      <c r="AM35" s="736"/>
      <c r="AN35" s="736"/>
      <c r="AO35" s="736"/>
      <c r="AP35" s="736"/>
      <c r="AQ35" s="736"/>
      <c r="AR35" s="736"/>
      <c r="AS35" s="736"/>
      <c r="AT35" s="736"/>
      <c r="AU35" s="736"/>
      <c r="AV35" s="736"/>
      <c r="AW35" s="736"/>
      <c r="AX35" s="736"/>
      <c r="AY35" s="736"/>
      <c r="AZ35" s="736"/>
      <c r="BA35" s="736"/>
      <c r="BB35" s="736"/>
      <c r="BC35" s="736"/>
      <c r="BD35" s="736"/>
      <c r="BE35" s="736"/>
      <c r="BF35" s="736"/>
      <c r="BG35" s="11"/>
      <c r="BH35" s="11"/>
      <c r="BI35" s="11"/>
      <c r="BJ35" s="11"/>
    </row>
    <row r="36" spans="2:62" ht="12.75" customHeight="1">
      <c r="B36" s="136"/>
      <c r="G36" s="593" t="s">
        <v>198</v>
      </c>
      <c r="H36" s="572"/>
      <c r="I36" s="736">
        <v>150529</v>
      </c>
      <c r="J36" s="736"/>
      <c r="K36" s="736"/>
      <c r="L36" s="736"/>
      <c r="M36" s="736"/>
      <c r="N36" s="736">
        <v>2991</v>
      </c>
      <c r="O36" s="736"/>
      <c r="P36" s="736"/>
      <c r="Q36" s="736"/>
      <c r="R36" s="736"/>
      <c r="S36" s="736">
        <v>25821</v>
      </c>
      <c r="T36" s="736"/>
      <c r="U36" s="736"/>
      <c r="V36" s="736"/>
      <c r="W36" s="736"/>
      <c r="X36" s="736">
        <v>67494</v>
      </c>
      <c r="Y36" s="736"/>
      <c r="Z36" s="736"/>
      <c r="AA36" s="736"/>
      <c r="AB36" s="736"/>
      <c r="AC36" s="736">
        <v>54223</v>
      </c>
      <c r="AD36" s="736"/>
      <c r="AE36" s="736"/>
      <c r="AF36" s="736"/>
      <c r="AG36" s="736"/>
      <c r="AH36" s="736">
        <v>146670</v>
      </c>
      <c r="AI36" s="736"/>
      <c r="AJ36" s="736"/>
      <c r="AK36" s="736"/>
      <c r="AL36" s="736"/>
      <c r="AM36" s="736">
        <v>2501</v>
      </c>
      <c r="AN36" s="736"/>
      <c r="AO36" s="736"/>
      <c r="AP36" s="736"/>
      <c r="AQ36" s="736"/>
      <c r="AR36" s="736">
        <v>24759</v>
      </c>
      <c r="AS36" s="736"/>
      <c r="AT36" s="736"/>
      <c r="AU36" s="736"/>
      <c r="AV36" s="736"/>
      <c r="AW36" s="736">
        <v>66302</v>
      </c>
      <c r="AX36" s="736"/>
      <c r="AY36" s="736"/>
      <c r="AZ36" s="736"/>
      <c r="BA36" s="736"/>
      <c r="BB36" s="736">
        <v>53108</v>
      </c>
      <c r="BC36" s="736"/>
      <c r="BD36" s="736"/>
      <c r="BE36" s="736"/>
      <c r="BF36" s="736"/>
      <c r="BG36" s="84"/>
      <c r="BH36" s="84"/>
      <c r="BI36" s="84"/>
      <c r="BJ36" s="84"/>
    </row>
    <row r="37" spans="2:62" ht="12.75" customHeight="1">
      <c r="B37" s="8"/>
      <c r="G37" s="8"/>
      <c r="H37" s="121"/>
      <c r="I37" s="736">
        <v>-83</v>
      </c>
      <c r="J37" s="736"/>
      <c r="K37" s="736"/>
      <c r="L37" s="736"/>
      <c r="M37" s="736"/>
      <c r="N37" s="736"/>
      <c r="O37" s="736"/>
      <c r="P37" s="736"/>
      <c r="Q37" s="736"/>
      <c r="R37" s="736"/>
      <c r="S37" s="736"/>
      <c r="T37" s="736"/>
      <c r="U37" s="736"/>
      <c r="V37" s="736"/>
      <c r="W37" s="736"/>
      <c r="X37" s="736"/>
      <c r="Y37" s="736"/>
      <c r="Z37" s="736"/>
      <c r="AA37" s="736"/>
      <c r="AB37" s="736"/>
      <c r="AC37" s="736"/>
      <c r="AD37" s="736"/>
      <c r="AE37" s="736"/>
      <c r="AF37" s="736"/>
      <c r="AG37" s="736"/>
      <c r="AH37" s="736">
        <v>-81</v>
      </c>
      <c r="AI37" s="736"/>
      <c r="AJ37" s="736"/>
      <c r="AK37" s="736"/>
      <c r="AL37" s="736"/>
      <c r="AM37" s="736"/>
      <c r="AN37" s="736"/>
      <c r="AO37" s="736"/>
      <c r="AP37" s="736"/>
      <c r="AQ37" s="736"/>
      <c r="AR37" s="736"/>
      <c r="AS37" s="736"/>
      <c r="AT37" s="736"/>
      <c r="AU37" s="736"/>
      <c r="AV37" s="736"/>
      <c r="AW37" s="736"/>
      <c r="AX37" s="736"/>
      <c r="AY37" s="736"/>
      <c r="AZ37" s="736"/>
      <c r="BA37" s="736"/>
      <c r="BB37" s="736"/>
      <c r="BC37" s="736"/>
      <c r="BD37" s="736"/>
      <c r="BE37" s="736"/>
      <c r="BF37" s="736"/>
      <c r="BG37" s="16"/>
      <c r="BH37" s="16"/>
      <c r="BI37" s="16"/>
      <c r="BJ37" s="16"/>
    </row>
    <row r="38" spans="1:58" ht="12.75" customHeight="1">
      <c r="A38" s="593" t="s">
        <v>128</v>
      </c>
      <c r="B38" s="593"/>
      <c r="C38" s="593"/>
      <c r="D38" s="593"/>
      <c r="E38" s="593"/>
      <c r="G38" s="593" t="s">
        <v>169</v>
      </c>
      <c r="H38" s="572"/>
      <c r="I38" s="736">
        <v>47047</v>
      </c>
      <c r="J38" s="736"/>
      <c r="K38" s="736"/>
      <c r="L38" s="736"/>
      <c r="M38" s="736"/>
      <c r="N38" s="736">
        <v>1432</v>
      </c>
      <c r="O38" s="736"/>
      <c r="P38" s="736"/>
      <c r="Q38" s="736"/>
      <c r="R38" s="736"/>
      <c r="S38" s="736">
        <v>9776</v>
      </c>
      <c r="T38" s="736"/>
      <c r="U38" s="736"/>
      <c r="V38" s="736"/>
      <c r="W38" s="736"/>
      <c r="X38" s="736">
        <v>21247</v>
      </c>
      <c r="Y38" s="736"/>
      <c r="Z38" s="736"/>
      <c r="AA38" s="736"/>
      <c r="AB38" s="736"/>
      <c r="AC38" s="736">
        <v>14592</v>
      </c>
      <c r="AD38" s="736"/>
      <c r="AE38" s="736"/>
      <c r="AF38" s="736"/>
      <c r="AG38" s="736"/>
      <c r="AH38" s="736">
        <v>46463</v>
      </c>
      <c r="AI38" s="736"/>
      <c r="AJ38" s="736"/>
      <c r="AK38" s="736"/>
      <c r="AL38" s="736"/>
      <c r="AM38" s="736">
        <v>1216</v>
      </c>
      <c r="AN38" s="736"/>
      <c r="AO38" s="736"/>
      <c r="AP38" s="736"/>
      <c r="AQ38" s="736"/>
      <c r="AR38" s="736">
        <v>9528</v>
      </c>
      <c r="AS38" s="736"/>
      <c r="AT38" s="736"/>
      <c r="AU38" s="736"/>
      <c r="AV38" s="736"/>
      <c r="AW38" s="736">
        <v>21535</v>
      </c>
      <c r="AX38" s="736"/>
      <c r="AY38" s="736"/>
      <c r="AZ38" s="736"/>
      <c r="BA38" s="736"/>
      <c r="BB38" s="736">
        <v>14184</v>
      </c>
      <c r="BC38" s="736"/>
      <c r="BD38" s="736"/>
      <c r="BE38" s="736"/>
      <c r="BF38" s="736"/>
    </row>
    <row r="39" spans="2:58" ht="12.75" customHeight="1">
      <c r="B39" s="8"/>
      <c r="G39" s="8"/>
      <c r="H39" s="121"/>
      <c r="I39" s="736">
        <v>-171</v>
      </c>
      <c r="J39" s="736"/>
      <c r="K39" s="736"/>
      <c r="L39" s="736"/>
      <c r="M39" s="736"/>
      <c r="N39" s="736"/>
      <c r="O39" s="736"/>
      <c r="P39" s="736"/>
      <c r="Q39" s="736"/>
      <c r="R39" s="736"/>
      <c r="S39" s="736"/>
      <c r="T39" s="736"/>
      <c r="U39" s="736"/>
      <c r="V39" s="736"/>
      <c r="W39" s="736"/>
      <c r="X39" s="736"/>
      <c r="Y39" s="736"/>
      <c r="Z39" s="736"/>
      <c r="AA39" s="736"/>
      <c r="AB39" s="736"/>
      <c r="AC39" s="736"/>
      <c r="AD39" s="736"/>
      <c r="AE39" s="736"/>
      <c r="AF39" s="736"/>
      <c r="AG39" s="736"/>
      <c r="AH39" s="736">
        <v>-99</v>
      </c>
      <c r="AI39" s="736"/>
      <c r="AJ39" s="736"/>
      <c r="AK39" s="736"/>
      <c r="AL39" s="736"/>
      <c r="AM39" s="736"/>
      <c r="AN39" s="736"/>
      <c r="AO39" s="736"/>
      <c r="AP39" s="736"/>
      <c r="AQ39" s="736"/>
      <c r="AR39" s="736"/>
      <c r="AS39" s="736"/>
      <c r="AT39" s="736"/>
      <c r="AU39" s="736"/>
      <c r="AV39" s="736"/>
      <c r="AW39" s="736"/>
      <c r="AX39" s="736"/>
      <c r="AY39" s="736"/>
      <c r="AZ39" s="736"/>
      <c r="BA39" s="736"/>
      <c r="BB39" s="736"/>
      <c r="BC39" s="736"/>
      <c r="BD39" s="736"/>
      <c r="BE39" s="736"/>
      <c r="BF39" s="736"/>
    </row>
    <row r="40" spans="2:58" ht="12.75" customHeight="1">
      <c r="B40" s="8"/>
      <c r="G40" s="593" t="s">
        <v>170</v>
      </c>
      <c r="H40" s="572"/>
      <c r="I40" s="736">
        <v>103482</v>
      </c>
      <c r="J40" s="736"/>
      <c r="K40" s="736"/>
      <c r="L40" s="736"/>
      <c r="M40" s="736"/>
      <c r="N40" s="736">
        <v>1559</v>
      </c>
      <c r="O40" s="736"/>
      <c r="P40" s="736"/>
      <c r="Q40" s="736"/>
      <c r="R40" s="736"/>
      <c r="S40" s="736">
        <v>16045</v>
      </c>
      <c r="T40" s="736"/>
      <c r="U40" s="736"/>
      <c r="V40" s="736"/>
      <c r="W40" s="736"/>
      <c r="X40" s="736">
        <v>46247</v>
      </c>
      <c r="Y40" s="736"/>
      <c r="Z40" s="736"/>
      <c r="AA40" s="736"/>
      <c r="AB40" s="736"/>
      <c r="AC40" s="736">
        <v>39631</v>
      </c>
      <c r="AD40" s="736"/>
      <c r="AE40" s="736"/>
      <c r="AF40" s="736"/>
      <c r="AG40" s="736"/>
      <c r="AH40" s="736">
        <v>100207</v>
      </c>
      <c r="AI40" s="736"/>
      <c r="AJ40" s="736"/>
      <c r="AK40" s="736"/>
      <c r="AL40" s="736"/>
      <c r="AM40" s="736">
        <v>1285</v>
      </c>
      <c r="AN40" s="736"/>
      <c r="AO40" s="736"/>
      <c r="AP40" s="736"/>
      <c r="AQ40" s="736"/>
      <c r="AR40" s="736">
        <v>15231</v>
      </c>
      <c r="AS40" s="736"/>
      <c r="AT40" s="736"/>
      <c r="AU40" s="736"/>
      <c r="AV40" s="736"/>
      <c r="AW40" s="736">
        <v>44767</v>
      </c>
      <c r="AX40" s="736"/>
      <c r="AY40" s="736"/>
      <c r="AZ40" s="736"/>
      <c r="BA40" s="736"/>
      <c r="BB40" s="736">
        <v>38924</v>
      </c>
      <c r="BC40" s="736"/>
      <c r="BD40" s="736"/>
      <c r="BE40" s="736"/>
      <c r="BF40" s="736"/>
    </row>
    <row r="41" spans="2:58" ht="12.75" customHeight="1">
      <c r="B41" s="8"/>
      <c r="G41" s="8"/>
      <c r="H41" s="121"/>
      <c r="I41" s="732"/>
      <c r="J41" s="732"/>
      <c r="K41" s="732"/>
      <c r="L41" s="732"/>
      <c r="M41" s="732"/>
      <c r="N41" s="732"/>
      <c r="O41" s="732"/>
      <c r="P41" s="732"/>
      <c r="Q41" s="732"/>
      <c r="R41" s="732"/>
      <c r="S41" s="732"/>
      <c r="T41" s="732"/>
      <c r="U41" s="732"/>
      <c r="V41" s="732"/>
      <c r="W41" s="732"/>
      <c r="X41" s="732"/>
      <c r="Y41" s="732"/>
      <c r="Z41" s="732"/>
      <c r="AA41" s="732"/>
      <c r="AB41" s="732"/>
      <c r="AC41" s="732"/>
      <c r="AD41" s="732"/>
      <c r="AE41" s="732"/>
      <c r="AF41" s="732"/>
      <c r="AG41" s="732"/>
      <c r="AH41" s="732"/>
      <c r="AI41" s="732"/>
      <c r="AJ41" s="732"/>
      <c r="AK41" s="732"/>
      <c r="AL41" s="732"/>
      <c r="AM41" s="732"/>
      <c r="AN41" s="732"/>
      <c r="AO41" s="732"/>
      <c r="AP41" s="732"/>
      <c r="AQ41" s="732"/>
      <c r="AR41" s="732"/>
      <c r="AS41" s="732"/>
      <c r="AT41" s="732"/>
      <c r="AU41" s="732"/>
      <c r="AV41" s="732"/>
      <c r="AW41" s="732"/>
      <c r="AX41" s="732"/>
      <c r="AY41" s="732"/>
      <c r="AZ41" s="732"/>
      <c r="BA41" s="732"/>
      <c r="BB41" s="732"/>
      <c r="BC41" s="732"/>
      <c r="BD41" s="732"/>
      <c r="BE41" s="732"/>
      <c r="BF41" s="732"/>
    </row>
    <row r="42" spans="2:58" ht="12.75" customHeight="1">
      <c r="B42" s="8"/>
      <c r="G42" s="508" t="s">
        <v>198</v>
      </c>
      <c r="H42" s="509"/>
      <c r="I42" s="732">
        <v>9579</v>
      </c>
      <c r="J42" s="732"/>
      <c r="K42" s="732"/>
      <c r="L42" s="732"/>
      <c r="M42" s="732"/>
      <c r="N42" s="732">
        <v>43</v>
      </c>
      <c r="O42" s="732"/>
      <c r="P42" s="732"/>
      <c r="Q42" s="732"/>
      <c r="R42" s="732"/>
      <c r="S42" s="732">
        <v>1424</v>
      </c>
      <c r="T42" s="732"/>
      <c r="U42" s="732"/>
      <c r="V42" s="732"/>
      <c r="W42" s="732"/>
      <c r="X42" s="732">
        <v>3308</v>
      </c>
      <c r="Y42" s="732"/>
      <c r="Z42" s="732"/>
      <c r="AA42" s="732"/>
      <c r="AB42" s="732"/>
      <c r="AC42" s="732">
        <v>4804</v>
      </c>
      <c r="AD42" s="732"/>
      <c r="AE42" s="732"/>
      <c r="AF42" s="732"/>
      <c r="AG42" s="732"/>
      <c r="AH42" s="732">
        <v>9576</v>
      </c>
      <c r="AI42" s="732"/>
      <c r="AJ42" s="732"/>
      <c r="AK42" s="732"/>
      <c r="AL42" s="732"/>
      <c r="AM42" s="732">
        <v>138</v>
      </c>
      <c r="AN42" s="732"/>
      <c r="AO42" s="732"/>
      <c r="AP42" s="732"/>
      <c r="AQ42" s="732"/>
      <c r="AR42" s="732">
        <v>1680</v>
      </c>
      <c r="AS42" s="732"/>
      <c r="AT42" s="732"/>
      <c r="AU42" s="732"/>
      <c r="AV42" s="732"/>
      <c r="AW42" s="732">
        <v>3360</v>
      </c>
      <c r="AX42" s="732"/>
      <c r="AY42" s="732"/>
      <c r="AZ42" s="732"/>
      <c r="BA42" s="732"/>
      <c r="BB42" s="732">
        <v>4398</v>
      </c>
      <c r="BC42" s="732"/>
      <c r="BD42" s="732"/>
      <c r="BE42" s="732"/>
      <c r="BF42" s="732"/>
    </row>
    <row r="43" spans="1:58" ht="12.75" customHeight="1">
      <c r="A43" s="508" t="s">
        <v>199</v>
      </c>
      <c r="B43" s="508"/>
      <c r="C43" s="508"/>
      <c r="D43" s="508"/>
      <c r="E43" s="508"/>
      <c r="G43" s="508" t="s">
        <v>169</v>
      </c>
      <c r="H43" s="509"/>
      <c r="I43" s="732">
        <v>3004</v>
      </c>
      <c r="J43" s="732"/>
      <c r="K43" s="732"/>
      <c r="L43" s="732"/>
      <c r="M43" s="732"/>
      <c r="N43" s="732">
        <v>20</v>
      </c>
      <c r="O43" s="732"/>
      <c r="P43" s="732"/>
      <c r="Q43" s="732"/>
      <c r="R43" s="732"/>
      <c r="S43" s="732">
        <v>722</v>
      </c>
      <c r="T43" s="732"/>
      <c r="U43" s="732"/>
      <c r="V43" s="732"/>
      <c r="W43" s="732"/>
      <c r="X43" s="732">
        <v>1211</v>
      </c>
      <c r="Y43" s="732"/>
      <c r="Z43" s="732"/>
      <c r="AA43" s="732"/>
      <c r="AB43" s="732"/>
      <c r="AC43" s="732">
        <v>1051</v>
      </c>
      <c r="AD43" s="732"/>
      <c r="AE43" s="732"/>
      <c r="AF43" s="732"/>
      <c r="AG43" s="732"/>
      <c r="AH43" s="732">
        <v>3114</v>
      </c>
      <c r="AI43" s="732"/>
      <c r="AJ43" s="732"/>
      <c r="AK43" s="732"/>
      <c r="AL43" s="732"/>
      <c r="AM43" s="732">
        <v>76</v>
      </c>
      <c r="AN43" s="732"/>
      <c r="AO43" s="732"/>
      <c r="AP43" s="732"/>
      <c r="AQ43" s="732"/>
      <c r="AR43" s="732">
        <v>789</v>
      </c>
      <c r="AS43" s="732"/>
      <c r="AT43" s="732"/>
      <c r="AU43" s="732"/>
      <c r="AV43" s="732"/>
      <c r="AW43" s="732">
        <v>1281</v>
      </c>
      <c r="AX43" s="732"/>
      <c r="AY43" s="732"/>
      <c r="AZ43" s="732"/>
      <c r="BA43" s="732"/>
      <c r="BB43" s="732">
        <v>968</v>
      </c>
      <c r="BC43" s="732"/>
      <c r="BD43" s="732"/>
      <c r="BE43" s="732"/>
      <c r="BF43" s="732"/>
    </row>
    <row r="44" spans="2:58" ht="12.75" customHeight="1">
      <c r="B44" s="8"/>
      <c r="G44" s="508" t="s">
        <v>170</v>
      </c>
      <c r="H44" s="509"/>
      <c r="I44" s="732">
        <v>6575</v>
      </c>
      <c r="J44" s="732"/>
      <c r="K44" s="732"/>
      <c r="L44" s="732"/>
      <c r="M44" s="732"/>
      <c r="N44" s="732">
        <v>23</v>
      </c>
      <c r="O44" s="732"/>
      <c r="P44" s="732"/>
      <c r="Q44" s="732"/>
      <c r="R44" s="732"/>
      <c r="S44" s="732">
        <v>702</v>
      </c>
      <c r="T44" s="732"/>
      <c r="U44" s="732"/>
      <c r="V44" s="732"/>
      <c r="W44" s="732"/>
      <c r="X44" s="732">
        <v>2097</v>
      </c>
      <c r="Y44" s="732"/>
      <c r="Z44" s="732"/>
      <c r="AA44" s="732"/>
      <c r="AB44" s="732"/>
      <c r="AC44" s="732">
        <v>3753</v>
      </c>
      <c r="AD44" s="732"/>
      <c r="AE44" s="732"/>
      <c r="AF44" s="732"/>
      <c r="AG44" s="732"/>
      <c r="AH44" s="732">
        <v>6462</v>
      </c>
      <c r="AI44" s="732"/>
      <c r="AJ44" s="732"/>
      <c r="AK44" s="732"/>
      <c r="AL44" s="732"/>
      <c r="AM44" s="732">
        <v>62</v>
      </c>
      <c r="AN44" s="732"/>
      <c r="AO44" s="732"/>
      <c r="AP44" s="732"/>
      <c r="AQ44" s="732"/>
      <c r="AR44" s="732">
        <v>891</v>
      </c>
      <c r="AS44" s="732"/>
      <c r="AT44" s="732"/>
      <c r="AU44" s="732"/>
      <c r="AV44" s="732"/>
      <c r="AW44" s="732">
        <v>2079</v>
      </c>
      <c r="AX44" s="732"/>
      <c r="AY44" s="732"/>
      <c r="AZ44" s="732"/>
      <c r="BA44" s="732"/>
      <c r="BB44" s="732">
        <v>3430</v>
      </c>
      <c r="BC44" s="732"/>
      <c r="BD44" s="732"/>
      <c r="BE44" s="732"/>
      <c r="BF44" s="732"/>
    </row>
    <row r="45" spans="2:58" ht="12.75" customHeight="1">
      <c r="B45" s="8"/>
      <c r="G45" s="8"/>
      <c r="H45" s="121"/>
      <c r="I45" s="732"/>
      <c r="J45" s="732"/>
      <c r="K45" s="732"/>
      <c r="L45" s="732"/>
      <c r="M45" s="732"/>
      <c r="N45" s="732"/>
      <c r="O45" s="732"/>
      <c r="P45" s="732"/>
      <c r="Q45" s="732"/>
      <c r="R45" s="732"/>
      <c r="S45" s="732"/>
      <c r="T45" s="732"/>
      <c r="U45" s="732"/>
      <c r="V45" s="732"/>
      <c r="W45" s="732"/>
      <c r="X45" s="732"/>
      <c r="Y45" s="732"/>
      <c r="Z45" s="732"/>
      <c r="AA45" s="732"/>
      <c r="AB45" s="732"/>
      <c r="AC45" s="732"/>
      <c r="AD45" s="732"/>
      <c r="AE45" s="732"/>
      <c r="AF45" s="732"/>
      <c r="AG45" s="732"/>
      <c r="AH45" s="732"/>
      <c r="AI45" s="732"/>
      <c r="AJ45" s="732"/>
      <c r="AK45" s="732"/>
      <c r="AL45" s="732"/>
      <c r="AM45" s="732"/>
      <c r="AN45" s="732"/>
      <c r="AO45" s="732"/>
      <c r="AP45" s="732"/>
      <c r="AQ45" s="732"/>
      <c r="AR45" s="732"/>
      <c r="AS45" s="732"/>
      <c r="AT45" s="732"/>
      <c r="AU45" s="732"/>
      <c r="AV45" s="732"/>
      <c r="AW45" s="732"/>
      <c r="AX45" s="732"/>
      <c r="AY45" s="732"/>
      <c r="AZ45" s="732"/>
      <c r="BA45" s="732"/>
      <c r="BB45" s="732"/>
      <c r="BC45" s="732"/>
      <c r="BD45" s="732"/>
      <c r="BE45" s="732"/>
      <c r="BF45" s="732"/>
    </row>
    <row r="46" spans="2:58" ht="12.75" customHeight="1">
      <c r="B46" s="8"/>
      <c r="G46" s="508" t="s">
        <v>198</v>
      </c>
      <c r="H46" s="509"/>
      <c r="I46" s="732">
        <v>4537</v>
      </c>
      <c r="J46" s="732"/>
      <c r="K46" s="732"/>
      <c r="L46" s="732"/>
      <c r="M46" s="732"/>
      <c r="N46" s="732">
        <v>84</v>
      </c>
      <c r="O46" s="732"/>
      <c r="P46" s="732"/>
      <c r="Q46" s="732"/>
      <c r="R46" s="732"/>
      <c r="S46" s="732">
        <v>280</v>
      </c>
      <c r="T46" s="732"/>
      <c r="U46" s="732"/>
      <c r="V46" s="732"/>
      <c r="W46" s="732"/>
      <c r="X46" s="732">
        <v>2714</v>
      </c>
      <c r="Y46" s="732"/>
      <c r="Z46" s="732"/>
      <c r="AA46" s="732"/>
      <c r="AB46" s="732"/>
      <c r="AC46" s="732">
        <v>1459</v>
      </c>
      <c r="AD46" s="732"/>
      <c r="AE46" s="732"/>
      <c r="AF46" s="732"/>
      <c r="AG46" s="732"/>
      <c r="AH46" s="732">
        <v>4579</v>
      </c>
      <c r="AI46" s="732"/>
      <c r="AJ46" s="732"/>
      <c r="AK46" s="732"/>
      <c r="AL46" s="732"/>
      <c r="AM46" s="732">
        <v>20</v>
      </c>
      <c r="AN46" s="732"/>
      <c r="AO46" s="732"/>
      <c r="AP46" s="732"/>
      <c r="AQ46" s="732"/>
      <c r="AR46" s="732">
        <v>268</v>
      </c>
      <c r="AS46" s="732"/>
      <c r="AT46" s="732"/>
      <c r="AU46" s="732"/>
      <c r="AV46" s="732"/>
      <c r="AW46" s="732">
        <v>2851</v>
      </c>
      <c r="AX46" s="732"/>
      <c r="AY46" s="732"/>
      <c r="AZ46" s="732"/>
      <c r="BA46" s="732"/>
      <c r="BB46" s="732">
        <v>1440</v>
      </c>
      <c r="BC46" s="732"/>
      <c r="BD46" s="732"/>
      <c r="BE46" s="732"/>
      <c r="BF46" s="732"/>
    </row>
    <row r="47" spans="1:58" ht="12.75" customHeight="1">
      <c r="A47" s="508" t="s">
        <v>200</v>
      </c>
      <c r="B47" s="508"/>
      <c r="C47" s="508"/>
      <c r="D47" s="508"/>
      <c r="E47" s="508"/>
      <c r="G47" s="508" t="s">
        <v>169</v>
      </c>
      <c r="H47" s="509"/>
      <c r="I47" s="732">
        <v>1211</v>
      </c>
      <c r="J47" s="732"/>
      <c r="K47" s="732"/>
      <c r="L47" s="732"/>
      <c r="M47" s="732"/>
      <c r="N47" s="732">
        <v>24</v>
      </c>
      <c r="O47" s="732"/>
      <c r="P47" s="732"/>
      <c r="Q47" s="732"/>
      <c r="R47" s="732"/>
      <c r="S47" s="732">
        <v>150</v>
      </c>
      <c r="T47" s="732"/>
      <c r="U47" s="732"/>
      <c r="V47" s="732"/>
      <c r="W47" s="732"/>
      <c r="X47" s="732">
        <v>698</v>
      </c>
      <c r="Y47" s="732"/>
      <c r="Z47" s="732"/>
      <c r="AA47" s="732"/>
      <c r="AB47" s="732"/>
      <c r="AC47" s="732">
        <v>339</v>
      </c>
      <c r="AD47" s="732"/>
      <c r="AE47" s="732"/>
      <c r="AF47" s="732"/>
      <c r="AG47" s="732"/>
      <c r="AH47" s="732">
        <v>1006</v>
      </c>
      <c r="AI47" s="732"/>
      <c r="AJ47" s="732"/>
      <c r="AK47" s="732"/>
      <c r="AL47" s="732"/>
      <c r="AM47" s="732">
        <v>5</v>
      </c>
      <c r="AN47" s="732"/>
      <c r="AO47" s="732"/>
      <c r="AP47" s="732"/>
      <c r="AQ47" s="732"/>
      <c r="AR47" s="732">
        <v>160</v>
      </c>
      <c r="AS47" s="732"/>
      <c r="AT47" s="732"/>
      <c r="AU47" s="732"/>
      <c r="AV47" s="732"/>
      <c r="AW47" s="732">
        <v>750</v>
      </c>
      <c r="AX47" s="732"/>
      <c r="AY47" s="732"/>
      <c r="AZ47" s="732"/>
      <c r="BA47" s="732"/>
      <c r="BB47" s="732">
        <v>91</v>
      </c>
      <c r="BC47" s="732"/>
      <c r="BD47" s="732"/>
      <c r="BE47" s="732"/>
      <c r="BF47" s="732"/>
    </row>
    <row r="48" spans="2:58" ht="12.75" customHeight="1">
      <c r="B48" s="8"/>
      <c r="G48" s="508" t="s">
        <v>170</v>
      </c>
      <c r="H48" s="509"/>
      <c r="I48" s="732">
        <v>3326</v>
      </c>
      <c r="J48" s="732"/>
      <c r="K48" s="732"/>
      <c r="L48" s="732"/>
      <c r="M48" s="732"/>
      <c r="N48" s="732">
        <v>60</v>
      </c>
      <c r="O48" s="732"/>
      <c r="P48" s="732"/>
      <c r="Q48" s="732"/>
      <c r="R48" s="732"/>
      <c r="S48" s="732">
        <v>130</v>
      </c>
      <c r="T48" s="732"/>
      <c r="U48" s="732"/>
      <c r="V48" s="732"/>
      <c r="W48" s="732"/>
      <c r="X48" s="732">
        <v>2016</v>
      </c>
      <c r="Y48" s="732"/>
      <c r="Z48" s="732"/>
      <c r="AA48" s="732"/>
      <c r="AB48" s="732"/>
      <c r="AC48" s="732">
        <v>1120</v>
      </c>
      <c r="AD48" s="732"/>
      <c r="AE48" s="732"/>
      <c r="AF48" s="732"/>
      <c r="AG48" s="732"/>
      <c r="AH48" s="732">
        <v>3573</v>
      </c>
      <c r="AI48" s="732"/>
      <c r="AJ48" s="732"/>
      <c r="AK48" s="732"/>
      <c r="AL48" s="732"/>
      <c r="AM48" s="732">
        <v>15</v>
      </c>
      <c r="AN48" s="732"/>
      <c r="AO48" s="732"/>
      <c r="AP48" s="732"/>
      <c r="AQ48" s="732"/>
      <c r="AR48" s="732">
        <v>108</v>
      </c>
      <c r="AS48" s="732"/>
      <c r="AT48" s="732"/>
      <c r="AU48" s="732"/>
      <c r="AV48" s="732"/>
      <c r="AW48" s="732">
        <v>2101</v>
      </c>
      <c r="AX48" s="732"/>
      <c r="AY48" s="732"/>
      <c r="AZ48" s="732"/>
      <c r="BA48" s="732"/>
      <c r="BB48" s="732">
        <v>1349</v>
      </c>
      <c r="BC48" s="732"/>
      <c r="BD48" s="732"/>
      <c r="BE48" s="732"/>
      <c r="BF48" s="732"/>
    </row>
    <row r="49" spans="2:58" ht="12.75" customHeight="1">
      <c r="B49" s="8"/>
      <c r="G49" s="8"/>
      <c r="H49" s="121"/>
      <c r="I49" s="732"/>
      <c r="J49" s="732"/>
      <c r="K49" s="732"/>
      <c r="L49" s="732"/>
      <c r="M49" s="732"/>
      <c r="N49" s="732"/>
      <c r="O49" s="732"/>
      <c r="P49" s="732"/>
      <c r="Q49" s="732"/>
      <c r="R49" s="732"/>
      <c r="S49" s="732"/>
      <c r="T49" s="732"/>
      <c r="U49" s="732"/>
      <c r="V49" s="732"/>
      <c r="W49" s="732"/>
      <c r="X49" s="732"/>
      <c r="Y49" s="732"/>
      <c r="Z49" s="732"/>
      <c r="AA49" s="732"/>
      <c r="AB49" s="732"/>
      <c r="AC49" s="732"/>
      <c r="AD49" s="732"/>
      <c r="AE49" s="732"/>
      <c r="AF49" s="732"/>
      <c r="AG49" s="732"/>
      <c r="AH49" s="732"/>
      <c r="AI49" s="732"/>
      <c r="AJ49" s="732"/>
      <c r="AK49" s="732"/>
      <c r="AL49" s="732"/>
      <c r="AM49" s="732"/>
      <c r="AN49" s="732"/>
      <c r="AO49" s="732"/>
      <c r="AP49" s="732"/>
      <c r="AQ49" s="732"/>
      <c r="AR49" s="732"/>
      <c r="AS49" s="732"/>
      <c r="AT49" s="732"/>
      <c r="AU49" s="732"/>
      <c r="AV49" s="732"/>
      <c r="AW49" s="732"/>
      <c r="AX49" s="732"/>
      <c r="AY49" s="732"/>
      <c r="AZ49" s="732"/>
      <c r="BA49" s="732"/>
      <c r="BB49" s="732"/>
      <c r="BC49" s="732"/>
      <c r="BD49" s="732"/>
      <c r="BE49" s="732"/>
      <c r="BF49" s="732"/>
    </row>
    <row r="50" spans="2:58" ht="12.75" customHeight="1">
      <c r="B50" s="8"/>
      <c r="G50" s="508" t="s">
        <v>198</v>
      </c>
      <c r="H50" s="509"/>
      <c r="I50" s="732">
        <v>8419</v>
      </c>
      <c r="J50" s="732"/>
      <c r="K50" s="732"/>
      <c r="L50" s="732"/>
      <c r="M50" s="732"/>
      <c r="N50" s="732">
        <v>191</v>
      </c>
      <c r="O50" s="732"/>
      <c r="P50" s="732"/>
      <c r="Q50" s="732"/>
      <c r="R50" s="732"/>
      <c r="S50" s="732">
        <v>1155</v>
      </c>
      <c r="T50" s="732"/>
      <c r="U50" s="732"/>
      <c r="V50" s="732"/>
      <c r="W50" s="732"/>
      <c r="X50" s="732">
        <v>4607</v>
      </c>
      <c r="Y50" s="732"/>
      <c r="Z50" s="732"/>
      <c r="AA50" s="732"/>
      <c r="AB50" s="732"/>
      <c r="AC50" s="732">
        <v>2466</v>
      </c>
      <c r="AD50" s="732"/>
      <c r="AE50" s="732"/>
      <c r="AF50" s="732"/>
      <c r="AG50" s="732"/>
      <c r="AH50" s="732">
        <v>8735</v>
      </c>
      <c r="AI50" s="732"/>
      <c r="AJ50" s="732"/>
      <c r="AK50" s="732"/>
      <c r="AL50" s="732"/>
      <c r="AM50" s="732">
        <v>204</v>
      </c>
      <c r="AN50" s="732"/>
      <c r="AO50" s="732"/>
      <c r="AP50" s="732"/>
      <c r="AQ50" s="732"/>
      <c r="AR50" s="732">
        <v>946</v>
      </c>
      <c r="AS50" s="732"/>
      <c r="AT50" s="732"/>
      <c r="AU50" s="732"/>
      <c r="AV50" s="732"/>
      <c r="AW50" s="732">
        <v>4817</v>
      </c>
      <c r="AX50" s="732"/>
      <c r="AY50" s="732"/>
      <c r="AZ50" s="732"/>
      <c r="BA50" s="732"/>
      <c r="BB50" s="732">
        <v>2768</v>
      </c>
      <c r="BC50" s="732"/>
      <c r="BD50" s="732"/>
      <c r="BE50" s="732"/>
      <c r="BF50" s="732"/>
    </row>
    <row r="51" spans="1:58" ht="12.75" customHeight="1">
      <c r="A51" s="508" t="s">
        <v>201</v>
      </c>
      <c r="B51" s="508"/>
      <c r="C51" s="508"/>
      <c r="D51" s="508"/>
      <c r="E51" s="508"/>
      <c r="G51" s="508" t="s">
        <v>169</v>
      </c>
      <c r="H51" s="509"/>
      <c r="I51" s="732">
        <v>2636</v>
      </c>
      <c r="J51" s="732"/>
      <c r="K51" s="732"/>
      <c r="L51" s="732"/>
      <c r="M51" s="732"/>
      <c r="N51" s="732">
        <v>106</v>
      </c>
      <c r="O51" s="732"/>
      <c r="P51" s="732"/>
      <c r="Q51" s="732"/>
      <c r="R51" s="732"/>
      <c r="S51" s="732">
        <v>440</v>
      </c>
      <c r="T51" s="732"/>
      <c r="U51" s="732"/>
      <c r="V51" s="732"/>
      <c r="W51" s="732"/>
      <c r="X51" s="732">
        <v>1405</v>
      </c>
      <c r="Y51" s="732"/>
      <c r="Z51" s="732"/>
      <c r="AA51" s="732"/>
      <c r="AB51" s="732"/>
      <c r="AC51" s="732">
        <v>685</v>
      </c>
      <c r="AD51" s="732"/>
      <c r="AE51" s="732"/>
      <c r="AF51" s="732"/>
      <c r="AG51" s="732"/>
      <c r="AH51" s="732">
        <v>2857</v>
      </c>
      <c r="AI51" s="732"/>
      <c r="AJ51" s="732"/>
      <c r="AK51" s="732"/>
      <c r="AL51" s="732"/>
      <c r="AM51" s="732">
        <v>126</v>
      </c>
      <c r="AN51" s="732"/>
      <c r="AO51" s="732"/>
      <c r="AP51" s="732"/>
      <c r="AQ51" s="732"/>
      <c r="AR51" s="732">
        <v>499</v>
      </c>
      <c r="AS51" s="732"/>
      <c r="AT51" s="732"/>
      <c r="AU51" s="732"/>
      <c r="AV51" s="732"/>
      <c r="AW51" s="732">
        <v>1386</v>
      </c>
      <c r="AX51" s="732"/>
      <c r="AY51" s="732"/>
      <c r="AZ51" s="732"/>
      <c r="BA51" s="732"/>
      <c r="BB51" s="732">
        <v>846</v>
      </c>
      <c r="BC51" s="732"/>
      <c r="BD51" s="732"/>
      <c r="BE51" s="732"/>
      <c r="BF51" s="732"/>
    </row>
    <row r="52" spans="2:58" ht="12.75" customHeight="1">
      <c r="B52" s="8"/>
      <c r="G52" s="508" t="s">
        <v>170</v>
      </c>
      <c r="H52" s="509"/>
      <c r="I52" s="732">
        <v>5783</v>
      </c>
      <c r="J52" s="732"/>
      <c r="K52" s="732"/>
      <c r="L52" s="732"/>
      <c r="M52" s="732"/>
      <c r="N52" s="732">
        <v>85</v>
      </c>
      <c r="O52" s="732"/>
      <c r="P52" s="732"/>
      <c r="Q52" s="732"/>
      <c r="R52" s="732"/>
      <c r="S52" s="732">
        <v>715</v>
      </c>
      <c r="T52" s="732"/>
      <c r="U52" s="732"/>
      <c r="V52" s="732"/>
      <c r="W52" s="732"/>
      <c r="X52" s="732">
        <v>3202</v>
      </c>
      <c r="Y52" s="732"/>
      <c r="Z52" s="732"/>
      <c r="AA52" s="732"/>
      <c r="AB52" s="732"/>
      <c r="AC52" s="732">
        <v>1781</v>
      </c>
      <c r="AD52" s="732"/>
      <c r="AE52" s="732"/>
      <c r="AF52" s="732"/>
      <c r="AG52" s="732"/>
      <c r="AH52" s="732">
        <v>5878</v>
      </c>
      <c r="AI52" s="732"/>
      <c r="AJ52" s="732"/>
      <c r="AK52" s="732"/>
      <c r="AL52" s="732"/>
      <c r="AM52" s="732">
        <v>78</v>
      </c>
      <c r="AN52" s="732"/>
      <c r="AO52" s="732"/>
      <c r="AP52" s="732"/>
      <c r="AQ52" s="732"/>
      <c r="AR52" s="732">
        <v>447</v>
      </c>
      <c r="AS52" s="732"/>
      <c r="AT52" s="732"/>
      <c r="AU52" s="732"/>
      <c r="AV52" s="732"/>
      <c r="AW52" s="732">
        <v>3431</v>
      </c>
      <c r="AX52" s="732"/>
      <c r="AY52" s="732"/>
      <c r="AZ52" s="732"/>
      <c r="BA52" s="732"/>
      <c r="BB52" s="732">
        <v>1922</v>
      </c>
      <c r="BC52" s="732"/>
      <c r="BD52" s="732"/>
      <c r="BE52" s="732"/>
      <c r="BF52" s="732"/>
    </row>
    <row r="53" spans="2:58" ht="12.75" customHeight="1">
      <c r="B53" s="8"/>
      <c r="G53" s="8"/>
      <c r="H53" s="121"/>
      <c r="I53" s="732"/>
      <c r="J53" s="732"/>
      <c r="K53" s="732"/>
      <c r="L53" s="732"/>
      <c r="M53" s="732"/>
      <c r="N53" s="732"/>
      <c r="O53" s="732"/>
      <c r="P53" s="732"/>
      <c r="Q53" s="732"/>
      <c r="R53" s="732"/>
      <c r="S53" s="732"/>
      <c r="T53" s="732"/>
      <c r="U53" s="732"/>
      <c r="V53" s="732"/>
      <c r="W53" s="732"/>
      <c r="X53" s="732"/>
      <c r="Y53" s="732"/>
      <c r="Z53" s="732"/>
      <c r="AA53" s="732"/>
      <c r="AB53" s="732"/>
      <c r="AC53" s="732"/>
      <c r="AD53" s="732"/>
      <c r="AE53" s="732"/>
      <c r="AF53" s="732"/>
      <c r="AG53" s="732"/>
      <c r="AH53" s="732"/>
      <c r="AI53" s="732"/>
      <c r="AJ53" s="732"/>
      <c r="AK53" s="732"/>
      <c r="AL53" s="732"/>
      <c r="AM53" s="732"/>
      <c r="AN53" s="732"/>
      <c r="AO53" s="732"/>
      <c r="AP53" s="732"/>
      <c r="AQ53" s="732"/>
      <c r="AR53" s="732"/>
      <c r="AS53" s="732"/>
      <c r="AT53" s="732"/>
      <c r="AU53" s="732"/>
      <c r="AV53" s="732"/>
      <c r="AW53" s="732"/>
      <c r="AX53" s="732"/>
      <c r="AY53" s="732"/>
      <c r="AZ53" s="732"/>
      <c r="BA53" s="732"/>
      <c r="BB53" s="732"/>
      <c r="BC53" s="732"/>
      <c r="BD53" s="732"/>
      <c r="BE53" s="732"/>
      <c r="BF53" s="732"/>
    </row>
    <row r="54" spans="2:58" ht="12.75" customHeight="1">
      <c r="B54" s="8"/>
      <c r="G54" s="509" t="s">
        <v>198</v>
      </c>
      <c r="H54" s="509"/>
      <c r="I54" s="732">
        <v>3866</v>
      </c>
      <c r="J54" s="732"/>
      <c r="K54" s="732"/>
      <c r="L54" s="732"/>
      <c r="M54" s="732"/>
      <c r="N54" s="732">
        <v>60</v>
      </c>
      <c r="O54" s="732"/>
      <c r="P54" s="732"/>
      <c r="Q54" s="732"/>
      <c r="R54" s="732"/>
      <c r="S54" s="732">
        <v>446</v>
      </c>
      <c r="T54" s="732"/>
      <c r="U54" s="732"/>
      <c r="V54" s="732"/>
      <c r="W54" s="732"/>
      <c r="X54" s="732">
        <v>1476</v>
      </c>
      <c r="Y54" s="732"/>
      <c r="Z54" s="732"/>
      <c r="AA54" s="732"/>
      <c r="AB54" s="732"/>
      <c r="AC54" s="732">
        <v>1884</v>
      </c>
      <c r="AD54" s="732"/>
      <c r="AE54" s="732"/>
      <c r="AF54" s="732"/>
      <c r="AG54" s="732"/>
      <c r="AH54" s="732">
        <v>3545</v>
      </c>
      <c r="AI54" s="732"/>
      <c r="AJ54" s="732"/>
      <c r="AK54" s="732"/>
      <c r="AL54" s="732"/>
      <c r="AM54" s="732">
        <v>24</v>
      </c>
      <c r="AN54" s="732"/>
      <c r="AO54" s="732"/>
      <c r="AP54" s="732"/>
      <c r="AQ54" s="732"/>
      <c r="AR54" s="732">
        <v>605</v>
      </c>
      <c r="AS54" s="732"/>
      <c r="AT54" s="732"/>
      <c r="AU54" s="732"/>
      <c r="AV54" s="732"/>
      <c r="AW54" s="732">
        <v>1397</v>
      </c>
      <c r="AX54" s="732"/>
      <c r="AY54" s="732"/>
      <c r="AZ54" s="732"/>
      <c r="BA54" s="732"/>
      <c r="BB54" s="732">
        <v>1519</v>
      </c>
      <c r="BC54" s="732"/>
      <c r="BD54" s="732"/>
      <c r="BE54" s="732"/>
      <c r="BF54" s="732"/>
    </row>
    <row r="55" spans="1:58" ht="12.75" customHeight="1">
      <c r="A55" s="508" t="s">
        <v>202</v>
      </c>
      <c r="B55" s="508"/>
      <c r="C55" s="508"/>
      <c r="D55" s="508"/>
      <c r="E55" s="508"/>
      <c r="G55" s="509" t="s">
        <v>169</v>
      </c>
      <c r="H55" s="509"/>
      <c r="I55" s="732">
        <v>1357</v>
      </c>
      <c r="J55" s="732"/>
      <c r="K55" s="732"/>
      <c r="L55" s="732"/>
      <c r="M55" s="732"/>
      <c r="N55" s="732">
        <v>18</v>
      </c>
      <c r="O55" s="732"/>
      <c r="P55" s="732"/>
      <c r="Q55" s="732"/>
      <c r="R55" s="732"/>
      <c r="S55" s="732">
        <v>306</v>
      </c>
      <c r="T55" s="732"/>
      <c r="U55" s="732"/>
      <c r="V55" s="732"/>
      <c r="W55" s="732"/>
      <c r="X55" s="732">
        <v>361</v>
      </c>
      <c r="Y55" s="732"/>
      <c r="Z55" s="732"/>
      <c r="AA55" s="732"/>
      <c r="AB55" s="732"/>
      <c r="AC55" s="732">
        <v>672</v>
      </c>
      <c r="AD55" s="732"/>
      <c r="AE55" s="732"/>
      <c r="AF55" s="732"/>
      <c r="AG55" s="732"/>
      <c r="AH55" s="732">
        <v>1742</v>
      </c>
      <c r="AI55" s="732"/>
      <c r="AJ55" s="732"/>
      <c r="AK55" s="732"/>
      <c r="AL55" s="732"/>
      <c r="AM55" s="732">
        <v>19</v>
      </c>
      <c r="AN55" s="732"/>
      <c r="AO55" s="732"/>
      <c r="AP55" s="732"/>
      <c r="AQ55" s="732"/>
      <c r="AR55" s="732">
        <v>498</v>
      </c>
      <c r="AS55" s="732"/>
      <c r="AT55" s="732"/>
      <c r="AU55" s="732"/>
      <c r="AV55" s="732"/>
      <c r="AW55" s="732">
        <v>570</v>
      </c>
      <c r="AX55" s="732"/>
      <c r="AY55" s="732"/>
      <c r="AZ55" s="732"/>
      <c r="BA55" s="732"/>
      <c r="BB55" s="732">
        <v>655</v>
      </c>
      <c r="BC55" s="732"/>
      <c r="BD55" s="732"/>
      <c r="BE55" s="732"/>
      <c r="BF55" s="732"/>
    </row>
    <row r="56" spans="1:58" ht="12.75" customHeight="1">
      <c r="A56" s="116"/>
      <c r="B56" s="41"/>
      <c r="C56" s="116"/>
      <c r="D56" s="116"/>
      <c r="E56" s="116"/>
      <c r="F56" s="116"/>
      <c r="G56" s="501" t="s">
        <v>170</v>
      </c>
      <c r="H56" s="502"/>
      <c r="I56" s="735">
        <v>2509</v>
      </c>
      <c r="J56" s="735"/>
      <c r="K56" s="735"/>
      <c r="L56" s="735"/>
      <c r="M56" s="735"/>
      <c r="N56" s="735">
        <v>42</v>
      </c>
      <c r="O56" s="735"/>
      <c r="P56" s="735"/>
      <c r="Q56" s="735"/>
      <c r="R56" s="735"/>
      <c r="S56" s="735">
        <v>140</v>
      </c>
      <c r="T56" s="735"/>
      <c r="U56" s="735"/>
      <c r="V56" s="735"/>
      <c r="W56" s="735"/>
      <c r="X56" s="735">
        <v>1115</v>
      </c>
      <c r="Y56" s="735"/>
      <c r="Z56" s="735"/>
      <c r="AA56" s="735"/>
      <c r="AB56" s="735"/>
      <c r="AC56" s="735">
        <v>1212</v>
      </c>
      <c r="AD56" s="735"/>
      <c r="AE56" s="735"/>
      <c r="AF56" s="735"/>
      <c r="AG56" s="735"/>
      <c r="AH56" s="735">
        <v>1803</v>
      </c>
      <c r="AI56" s="735"/>
      <c r="AJ56" s="735"/>
      <c r="AK56" s="735"/>
      <c r="AL56" s="735"/>
      <c r="AM56" s="735">
        <v>5</v>
      </c>
      <c r="AN56" s="735"/>
      <c r="AO56" s="735"/>
      <c r="AP56" s="735"/>
      <c r="AQ56" s="735"/>
      <c r="AR56" s="735">
        <v>107</v>
      </c>
      <c r="AS56" s="735"/>
      <c r="AT56" s="735"/>
      <c r="AU56" s="735"/>
      <c r="AV56" s="735"/>
      <c r="AW56" s="735">
        <v>827</v>
      </c>
      <c r="AX56" s="735"/>
      <c r="AY56" s="735"/>
      <c r="AZ56" s="735"/>
      <c r="BA56" s="735"/>
      <c r="BB56" s="735">
        <v>864</v>
      </c>
      <c r="BC56" s="735"/>
      <c r="BD56" s="735"/>
      <c r="BE56" s="735"/>
      <c r="BF56" s="735"/>
    </row>
    <row r="57" spans="33:36" ht="13.5" customHeight="1">
      <c r="AG57" s="11"/>
      <c r="AH57" s="11"/>
      <c r="AI57" s="11"/>
      <c r="AJ57" s="8"/>
    </row>
    <row r="58" spans="33:36" ht="13.5" customHeight="1">
      <c r="AG58" s="11"/>
      <c r="AH58" s="11"/>
      <c r="AI58" s="11"/>
      <c r="AJ58" s="8"/>
    </row>
    <row r="59" spans="28:36" ht="13.5" customHeight="1">
      <c r="AB59" s="10"/>
      <c r="AC59" s="10"/>
      <c r="AD59" s="79"/>
      <c r="AE59" s="79"/>
      <c r="AF59" s="10"/>
      <c r="AG59" s="10"/>
      <c r="AH59" s="10"/>
      <c r="AI59" s="10"/>
      <c r="AJ59" s="8"/>
    </row>
    <row r="60" spans="28:36" ht="13.5" customHeight="1">
      <c r="AB60" s="15"/>
      <c r="AC60" s="15"/>
      <c r="AD60" s="90"/>
      <c r="AE60" s="90"/>
      <c r="AF60" s="15"/>
      <c r="AG60" s="15"/>
      <c r="AH60" s="15"/>
      <c r="AI60" s="15"/>
      <c r="AJ60" s="8"/>
    </row>
    <row r="61" spans="28:36" ht="13.5" customHeight="1">
      <c r="AB61" s="14"/>
      <c r="AC61" s="14"/>
      <c r="AD61" s="92"/>
      <c r="AE61" s="92"/>
      <c r="AF61" s="14"/>
      <c r="AG61" s="9"/>
      <c r="AH61" s="14"/>
      <c r="AI61" s="14"/>
      <c r="AJ61" s="36"/>
    </row>
    <row r="62" spans="28:36" ht="13.5" customHeight="1">
      <c r="AB62" s="10"/>
      <c r="AC62" s="10"/>
      <c r="AD62" s="79"/>
      <c r="AE62" s="79"/>
      <c r="AF62" s="10"/>
      <c r="AG62" s="10"/>
      <c r="AH62" s="10"/>
      <c r="AI62" s="10"/>
      <c r="AJ62" s="8"/>
    </row>
    <row r="63" spans="28:36" ht="13.5" customHeight="1">
      <c r="AB63" s="13"/>
      <c r="AC63" s="13"/>
      <c r="AD63" s="79"/>
      <c r="AE63" s="79"/>
      <c r="AF63" s="13"/>
      <c r="AG63" s="10"/>
      <c r="AH63" s="10"/>
      <c r="AI63" s="10"/>
      <c r="AJ63" s="8"/>
    </row>
    <row r="64" spans="6:36" ht="13.5" customHeight="1">
      <c r="F64" s="10"/>
      <c r="G64" s="10"/>
      <c r="H64" s="10"/>
      <c r="I64" s="10"/>
      <c r="J64" s="10"/>
      <c r="K64" s="10"/>
      <c r="L64" s="10"/>
      <c r="AB64" s="13"/>
      <c r="AC64" s="13"/>
      <c r="AD64" s="79"/>
      <c r="AE64" s="79"/>
      <c r="AF64" s="13"/>
      <c r="AG64" s="10"/>
      <c r="AH64" s="13"/>
      <c r="AI64" s="13"/>
      <c r="AJ64" s="8"/>
    </row>
    <row r="65" spans="6:36" ht="13.5" customHeight="1">
      <c r="F65" s="10"/>
      <c r="G65" s="10"/>
      <c r="H65" s="10"/>
      <c r="I65" s="10"/>
      <c r="J65" s="10"/>
      <c r="K65" s="10"/>
      <c r="L65" s="10"/>
      <c r="AB65" s="10"/>
      <c r="AC65" s="10"/>
      <c r="AD65" s="79"/>
      <c r="AE65" s="79"/>
      <c r="AF65" s="37"/>
      <c r="AG65" s="11"/>
      <c r="AH65" s="11"/>
      <c r="AI65" s="11"/>
      <c r="AJ65" s="8"/>
    </row>
    <row r="66" spans="6:36" ht="13.5" customHeight="1">
      <c r="F66" s="11"/>
      <c r="G66" s="11"/>
      <c r="H66" s="11"/>
      <c r="I66" s="11"/>
      <c r="J66" s="11"/>
      <c r="K66" s="11"/>
      <c r="L66" s="11"/>
      <c r="U66" s="2"/>
      <c r="V66" s="2"/>
      <c r="W66" s="2"/>
      <c r="AB66" s="11"/>
      <c r="AC66" s="11"/>
      <c r="AD66" s="79"/>
      <c r="AE66" s="79"/>
      <c r="AF66" s="37"/>
      <c r="AG66" s="10"/>
      <c r="AH66" s="37"/>
      <c r="AI66" s="37"/>
      <c r="AJ66" s="8"/>
    </row>
    <row r="67" spans="6:36" ht="13.5" customHeight="1">
      <c r="F67" s="10"/>
      <c r="G67" s="10"/>
      <c r="H67" s="10"/>
      <c r="I67" s="10"/>
      <c r="J67" s="10"/>
      <c r="K67" s="10"/>
      <c r="L67" s="10"/>
      <c r="U67" s="2"/>
      <c r="V67" s="2"/>
      <c r="W67" s="2"/>
      <c r="AB67" s="10"/>
      <c r="AC67" s="10"/>
      <c r="AD67" s="79"/>
      <c r="AE67" s="79"/>
      <c r="AF67" s="10"/>
      <c r="AG67" s="10"/>
      <c r="AH67" s="10"/>
      <c r="AI67" s="10"/>
      <c r="AJ67" s="8"/>
    </row>
    <row r="68" spans="6:36" ht="13.5" customHeight="1">
      <c r="F68" s="10"/>
      <c r="G68" s="10"/>
      <c r="H68" s="10"/>
      <c r="I68" s="10"/>
      <c r="J68" s="10"/>
      <c r="K68" s="10"/>
      <c r="L68" s="10"/>
      <c r="U68" s="2"/>
      <c r="V68" s="2"/>
      <c r="W68" s="2"/>
      <c r="AB68" s="13"/>
      <c r="AC68" s="13"/>
      <c r="AD68" s="79"/>
      <c r="AE68" s="79"/>
      <c r="AF68" s="13"/>
      <c r="AG68" s="10"/>
      <c r="AH68" s="13"/>
      <c r="AI68" s="13"/>
      <c r="AJ68" s="8"/>
    </row>
    <row r="69" spans="6:36" ht="13.5" customHeight="1">
      <c r="F69" s="11"/>
      <c r="G69" s="11"/>
      <c r="H69" s="11"/>
      <c r="I69" s="11"/>
      <c r="J69" s="11"/>
      <c r="K69" s="11"/>
      <c r="L69" s="11"/>
      <c r="U69" s="2"/>
      <c r="V69" s="2"/>
      <c r="W69" s="2"/>
      <c r="AB69" s="11"/>
      <c r="AC69" s="11"/>
      <c r="AD69" s="79"/>
      <c r="AE69" s="79"/>
      <c r="AF69" s="10"/>
      <c r="AG69" s="10"/>
      <c r="AH69" s="10"/>
      <c r="AI69" s="10"/>
      <c r="AJ69" s="8"/>
    </row>
    <row r="70" spans="6:36" ht="12" customHeight="1">
      <c r="F70" s="10"/>
      <c r="G70" s="10"/>
      <c r="H70" s="10"/>
      <c r="I70" s="10"/>
      <c r="J70" s="10"/>
      <c r="K70" s="10"/>
      <c r="L70" s="10"/>
      <c r="U70" s="2"/>
      <c r="V70" s="2"/>
      <c r="W70" s="2"/>
      <c r="AB70" s="13"/>
      <c r="AC70" s="13"/>
      <c r="AD70" s="79"/>
      <c r="AE70" s="79"/>
      <c r="AF70" s="10"/>
      <c r="AG70" s="10"/>
      <c r="AH70" s="13"/>
      <c r="AI70" s="13"/>
      <c r="AJ70" s="8"/>
    </row>
    <row r="71" spans="21:23" ht="12">
      <c r="U71" s="2"/>
      <c r="V71" s="2"/>
      <c r="W71" s="2"/>
    </row>
  </sheetData>
  <sheetProtection/>
  <mergeCells count="508">
    <mergeCell ref="AR53:AV53"/>
    <mergeCell ref="AW53:BA53"/>
    <mergeCell ref="BB53:BF53"/>
    <mergeCell ref="I54:M54"/>
    <mergeCell ref="N54:R54"/>
    <mergeCell ref="S54:W54"/>
    <mergeCell ref="X54:AB54"/>
    <mergeCell ref="AC54:AG54"/>
    <mergeCell ref="AH54:AL54"/>
    <mergeCell ref="AM54:AQ54"/>
    <mergeCell ref="AR52:AV52"/>
    <mergeCell ref="AW52:BA52"/>
    <mergeCell ref="BB52:BF52"/>
    <mergeCell ref="I53:M53"/>
    <mergeCell ref="N53:R53"/>
    <mergeCell ref="S53:W53"/>
    <mergeCell ref="X53:AB53"/>
    <mergeCell ref="AC53:AG53"/>
    <mergeCell ref="AH53:AL53"/>
    <mergeCell ref="AM53:AQ53"/>
    <mergeCell ref="AR51:AV51"/>
    <mergeCell ref="AW51:BA51"/>
    <mergeCell ref="BB51:BF51"/>
    <mergeCell ref="I52:M52"/>
    <mergeCell ref="N52:R52"/>
    <mergeCell ref="S52:W52"/>
    <mergeCell ref="X52:AB52"/>
    <mergeCell ref="AC52:AG52"/>
    <mergeCell ref="AH52:AL52"/>
    <mergeCell ref="AM52:AQ52"/>
    <mergeCell ref="AR50:AV50"/>
    <mergeCell ref="AW50:BA50"/>
    <mergeCell ref="BB50:BF50"/>
    <mergeCell ref="I51:M51"/>
    <mergeCell ref="N51:R51"/>
    <mergeCell ref="S51:W51"/>
    <mergeCell ref="X51:AB51"/>
    <mergeCell ref="AC51:AG51"/>
    <mergeCell ref="AH51:AL51"/>
    <mergeCell ref="AM51:AQ51"/>
    <mergeCell ref="AR49:AV49"/>
    <mergeCell ref="AW49:BA49"/>
    <mergeCell ref="BB49:BF49"/>
    <mergeCell ref="I50:M50"/>
    <mergeCell ref="N50:R50"/>
    <mergeCell ref="S50:W50"/>
    <mergeCell ref="X50:AB50"/>
    <mergeCell ref="AC50:AG50"/>
    <mergeCell ref="AH50:AL50"/>
    <mergeCell ref="AM50:AQ50"/>
    <mergeCell ref="AR48:AV48"/>
    <mergeCell ref="AW48:BA48"/>
    <mergeCell ref="BB48:BF48"/>
    <mergeCell ref="I49:M49"/>
    <mergeCell ref="N49:R49"/>
    <mergeCell ref="S49:W49"/>
    <mergeCell ref="X49:AB49"/>
    <mergeCell ref="AC49:AG49"/>
    <mergeCell ref="AH49:AL49"/>
    <mergeCell ref="AM49:AQ49"/>
    <mergeCell ref="AR47:AV47"/>
    <mergeCell ref="AW47:BA47"/>
    <mergeCell ref="BB47:BF47"/>
    <mergeCell ref="I48:M48"/>
    <mergeCell ref="N48:R48"/>
    <mergeCell ref="S48:W48"/>
    <mergeCell ref="X48:AB48"/>
    <mergeCell ref="AC48:AG48"/>
    <mergeCell ref="AH48:AL48"/>
    <mergeCell ref="AM48:AQ48"/>
    <mergeCell ref="AR46:AV46"/>
    <mergeCell ref="AW46:BA46"/>
    <mergeCell ref="BB46:BF46"/>
    <mergeCell ref="I47:M47"/>
    <mergeCell ref="N47:R47"/>
    <mergeCell ref="S47:W47"/>
    <mergeCell ref="X47:AB47"/>
    <mergeCell ref="AC47:AG47"/>
    <mergeCell ref="AH47:AL47"/>
    <mergeCell ref="AM47:AQ47"/>
    <mergeCell ref="AR45:AV45"/>
    <mergeCell ref="AW45:BA45"/>
    <mergeCell ref="BB45:BF45"/>
    <mergeCell ref="I46:M46"/>
    <mergeCell ref="N46:R46"/>
    <mergeCell ref="S46:W46"/>
    <mergeCell ref="X46:AB46"/>
    <mergeCell ref="AC46:AG46"/>
    <mergeCell ref="AH46:AL46"/>
    <mergeCell ref="AM46:AQ46"/>
    <mergeCell ref="AR44:AV44"/>
    <mergeCell ref="AW44:BA44"/>
    <mergeCell ref="BB44:BF44"/>
    <mergeCell ref="I45:M45"/>
    <mergeCell ref="N45:R45"/>
    <mergeCell ref="S45:W45"/>
    <mergeCell ref="X45:AB45"/>
    <mergeCell ref="AC45:AG45"/>
    <mergeCell ref="AH45:AL45"/>
    <mergeCell ref="AM45:AQ45"/>
    <mergeCell ref="AR43:AV43"/>
    <mergeCell ref="AW43:BA43"/>
    <mergeCell ref="BB43:BF43"/>
    <mergeCell ref="I44:M44"/>
    <mergeCell ref="N44:R44"/>
    <mergeCell ref="S44:W44"/>
    <mergeCell ref="X44:AB44"/>
    <mergeCell ref="AC44:AG44"/>
    <mergeCell ref="AH44:AL44"/>
    <mergeCell ref="AM44:AQ44"/>
    <mergeCell ref="X43:AB43"/>
    <mergeCell ref="AC43:AG43"/>
    <mergeCell ref="AH43:AL43"/>
    <mergeCell ref="AM43:AQ43"/>
    <mergeCell ref="I42:M42"/>
    <mergeCell ref="I43:M43"/>
    <mergeCell ref="N43:R43"/>
    <mergeCell ref="S43:W43"/>
    <mergeCell ref="AW39:BA39"/>
    <mergeCell ref="BB39:BF39"/>
    <mergeCell ref="AC40:AG40"/>
    <mergeCell ref="AH40:AL40"/>
    <mergeCell ref="AM40:AQ40"/>
    <mergeCell ref="AR40:AV40"/>
    <mergeCell ref="AW40:BA40"/>
    <mergeCell ref="BB40:BF40"/>
    <mergeCell ref="AC39:AG39"/>
    <mergeCell ref="AH39:AL39"/>
    <mergeCell ref="AM39:AQ39"/>
    <mergeCell ref="AR39:AV39"/>
    <mergeCell ref="BB37:BF37"/>
    <mergeCell ref="S35:W35"/>
    <mergeCell ref="X35:AB35"/>
    <mergeCell ref="AC35:AG35"/>
    <mergeCell ref="AH35:AL35"/>
    <mergeCell ref="AM35:AQ35"/>
    <mergeCell ref="AR35:AV35"/>
    <mergeCell ref="AW35:BA35"/>
    <mergeCell ref="BB35:BF35"/>
    <mergeCell ref="AH37:AL37"/>
    <mergeCell ref="AM37:AQ37"/>
    <mergeCell ref="AR37:AV37"/>
    <mergeCell ref="AW37:BA37"/>
    <mergeCell ref="N37:R37"/>
    <mergeCell ref="S37:W37"/>
    <mergeCell ref="X37:AB37"/>
    <mergeCell ref="AC37:AG37"/>
    <mergeCell ref="AW38:BA38"/>
    <mergeCell ref="BB38:BF38"/>
    <mergeCell ref="S36:W36"/>
    <mergeCell ref="X36:AB36"/>
    <mergeCell ref="AC36:AG36"/>
    <mergeCell ref="AH36:AL36"/>
    <mergeCell ref="AM36:AQ36"/>
    <mergeCell ref="AR36:AV36"/>
    <mergeCell ref="AW36:BA36"/>
    <mergeCell ref="BB36:BF36"/>
    <mergeCell ref="AC38:AG38"/>
    <mergeCell ref="AH38:AL38"/>
    <mergeCell ref="AM38:AQ38"/>
    <mergeCell ref="AR38:AV38"/>
    <mergeCell ref="A51:E51"/>
    <mergeCell ref="A55:E55"/>
    <mergeCell ref="S38:W38"/>
    <mergeCell ref="X38:AB38"/>
    <mergeCell ref="N39:R39"/>
    <mergeCell ref="S39:W39"/>
    <mergeCell ref="X39:AB39"/>
    <mergeCell ref="N40:R40"/>
    <mergeCell ref="S40:W40"/>
    <mergeCell ref="X40:AB40"/>
    <mergeCell ref="AQ4:AX4"/>
    <mergeCell ref="AY4:BF4"/>
    <mergeCell ref="K4:R4"/>
    <mergeCell ref="S4:Z4"/>
    <mergeCell ref="AA4:AH4"/>
    <mergeCell ref="AI4:AP4"/>
    <mergeCell ref="A43:E43"/>
    <mergeCell ref="A47:E47"/>
    <mergeCell ref="I39:M39"/>
    <mergeCell ref="I40:M40"/>
    <mergeCell ref="G40:H40"/>
    <mergeCell ref="G42:H42"/>
    <mergeCell ref="G43:H43"/>
    <mergeCell ref="G44:H44"/>
    <mergeCell ref="G46:H46"/>
    <mergeCell ref="G47:H47"/>
    <mergeCell ref="BB34:BF34"/>
    <mergeCell ref="N35:R35"/>
    <mergeCell ref="N36:R36"/>
    <mergeCell ref="N38:R38"/>
    <mergeCell ref="N34:R34"/>
    <mergeCell ref="S34:W34"/>
    <mergeCell ref="X34:AB34"/>
    <mergeCell ref="AC34:AG34"/>
    <mergeCell ref="AH34:AL34"/>
    <mergeCell ref="AM34:AQ34"/>
    <mergeCell ref="AW42:BA42"/>
    <mergeCell ref="BB42:BF42"/>
    <mergeCell ref="AQ5:AT5"/>
    <mergeCell ref="AU5:AX5"/>
    <mergeCell ref="AY5:BB5"/>
    <mergeCell ref="BC5:BF5"/>
    <mergeCell ref="BC23:BF23"/>
    <mergeCell ref="BC10:BF10"/>
    <mergeCell ref="AU22:AX22"/>
    <mergeCell ref="AY22:BB22"/>
    <mergeCell ref="AA5:AD5"/>
    <mergeCell ref="AE5:AH5"/>
    <mergeCell ref="AI5:AL5"/>
    <mergeCell ref="AM5:AP5"/>
    <mergeCell ref="K5:N5"/>
    <mergeCell ref="O5:R5"/>
    <mergeCell ref="S5:V5"/>
    <mergeCell ref="W5:Z5"/>
    <mergeCell ref="W10:Z10"/>
    <mergeCell ref="AA10:AD10"/>
    <mergeCell ref="AE10:AH10"/>
    <mergeCell ref="AI10:AL10"/>
    <mergeCell ref="AM10:AP10"/>
    <mergeCell ref="AQ10:AT10"/>
    <mergeCell ref="AU10:AX10"/>
    <mergeCell ref="AY10:BB10"/>
    <mergeCell ref="AM23:AP23"/>
    <mergeCell ref="AQ23:AT23"/>
    <mergeCell ref="AU23:AX23"/>
    <mergeCell ref="AY23:BB23"/>
    <mergeCell ref="AM22:AP22"/>
    <mergeCell ref="AQ22:AT22"/>
    <mergeCell ref="AU20:AX20"/>
    <mergeCell ref="AY20:BB20"/>
    <mergeCell ref="BC22:BF22"/>
    <mergeCell ref="K23:N23"/>
    <mergeCell ref="O23:R23"/>
    <mergeCell ref="S23:V23"/>
    <mergeCell ref="W23:Z23"/>
    <mergeCell ref="AA23:AD23"/>
    <mergeCell ref="AE23:AH23"/>
    <mergeCell ref="AI23:AL23"/>
    <mergeCell ref="BC21:BF21"/>
    <mergeCell ref="K22:N22"/>
    <mergeCell ref="O22:R22"/>
    <mergeCell ref="S22:V22"/>
    <mergeCell ref="W22:Z22"/>
    <mergeCell ref="AA22:AD22"/>
    <mergeCell ref="AE22:AH22"/>
    <mergeCell ref="AI22:AL22"/>
    <mergeCell ref="AE21:AH21"/>
    <mergeCell ref="AI21:AL21"/>
    <mergeCell ref="AM21:AP21"/>
    <mergeCell ref="AQ21:AT21"/>
    <mergeCell ref="AE20:AH20"/>
    <mergeCell ref="AI20:AL20"/>
    <mergeCell ref="AM20:AP20"/>
    <mergeCell ref="AQ20:AT20"/>
    <mergeCell ref="AU18:AX18"/>
    <mergeCell ref="AY18:BB18"/>
    <mergeCell ref="BC20:BF20"/>
    <mergeCell ref="K21:N21"/>
    <mergeCell ref="O21:R21"/>
    <mergeCell ref="S21:V21"/>
    <mergeCell ref="W21:Z21"/>
    <mergeCell ref="AA21:AD21"/>
    <mergeCell ref="AU21:AX21"/>
    <mergeCell ref="AY21:BB21"/>
    <mergeCell ref="AQ19:AT19"/>
    <mergeCell ref="BC19:BF19"/>
    <mergeCell ref="K20:N20"/>
    <mergeCell ref="O20:R20"/>
    <mergeCell ref="S20:V20"/>
    <mergeCell ref="W20:Z20"/>
    <mergeCell ref="AA20:AD20"/>
    <mergeCell ref="AU19:AX19"/>
    <mergeCell ref="AY19:BB19"/>
    <mergeCell ref="AQ18:AT18"/>
    <mergeCell ref="BC18:BF18"/>
    <mergeCell ref="K19:N19"/>
    <mergeCell ref="O19:R19"/>
    <mergeCell ref="S19:V19"/>
    <mergeCell ref="W19:Z19"/>
    <mergeCell ref="AA19:AD19"/>
    <mergeCell ref="AE19:AH19"/>
    <mergeCell ref="AI19:AL19"/>
    <mergeCell ref="AM19:AP19"/>
    <mergeCell ref="AY16:BB16"/>
    <mergeCell ref="BC17:BF17"/>
    <mergeCell ref="K18:N18"/>
    <mergeCell ref="O18:R18"/>
    <mergeCell ref="S18:V18"/>
    <mergeCell ref="W18:Z18"/>
    <mergeCell ref="AA18:AD18"/>
    <mergeCell ref="AE18:AH18"/>
    <mergeCell ref="AI18:AL18"/>
    <mergeCell ref="AM18:AP18"/>
    <mergeCell ref="BC16:BF16"/>
    <mergeCell ref="K17:N17"/>
    <mergeCell ref="O17:R17"/>
    <mergeCell ref="S17:V17"/>
    <mergeCell ref="W17:Z17"/>
    <mergeCell ref="AA17:AD17"/>
    <mergeCell ref="AE17:AH17"/>
    <mergeCell ref="AI17:AL17"/>
    <mergeCell ref="AU17:AX17"/>
    <mergeCell ref="AY17:BB17"/>
    <mergeCell ref="AQ17:AT17"/>
    <mergeCell ref="AU14:AX14"/>
    <mergeCell ref="AY14:BB14"/>
    <mergeCell ref="AM15:AP15"/>
    <mergeCell ref="AQ15:AT15"/>
    <mergeCell ref="AU15:AX15"/>
    <mergeCell ref="AY15:BB15"/>
    <mergeCell ref="AM16:AP16"/>
    <mergeCell ref="AQ16:AT16"/>
    <mergeCell ref="AU16:AX16"/>
    <mergeCell ref="BC15:BF15"/>
    <mergeCell ref="K16:N16"/>
    <mergeCell ref="O16:R16"/>
    <mergeCell ref="S16:V16"/>
    <mergeCell ref="W16:Z16"/>
    <mergeCell ref="AA16:AD16"/>
    <mergeCell ref="AE16:AH16"/>
    <mergeCell ref="AI16:AL16"/>
    <mergeCell ref="AE15:AH15"/>
    <mergeCell ref="AI15:AL15"/>
    <mergeCell ref="AU12:AX12"/>
    <mergeCell ref="AY12:BB12"/>
    <mergeCell ref="BC14:BF14"/>
    <mergeCell ref="K15:N15"/>
    <mergeCell ref="O15:R15"/>
    <mergeCell ref="S15:V15"/>
    <mergeCell ref="W15:Z15"/>
    <mergeCell ref="AA15:AD15"/>
    <mergeCell ref="AE14:AH14"/>
    <mergeCell ref="AI14:AL14"/>
    <mergeCell ref="BC13:BF13"/>
    <mergeCell ref="K14:N14"/>
    <mergeCell ref="O14:R14"/>
    <mergeCell ref="S14:V14"/>
    <mergeCell ref="W14:Z14"/>
    <mergeCell ref="AA14:AD14"/>
    <mergeCell ref="AU13:AX13"/>
    <mergeCell ref="AY13:BB13"/>
    <mergeCell ref="AM14:AP14"/>
    <mergeCell ref="AQ14:AT14"/>
    <mergeCell ref="BC12:BF12"/>
    <mergeCell ref="K13:N13"/>
    <mergeCell ref="O13:R13"/>
    <mergeCell ref="S13:V13"/>
    <mergeCell ref="W13:Z13"/>
    <mergeCell ref="AA13:AD13"/>
    <mergeCell ref="AE13:AH13"/>
    <mergeCell ref="AI13:AL13"/>
    <mergeCell ref="AM13:AP13"/>
    <mergeCell ref="AQ13:AT13"/>
    <mergeCell ref="BC11:BF11"/>
    <mergeCell ref="K12:N12"/>
    <mergeCell ref="O12:R12"/>
    <mergeCell ref="S12:V12"/>
    <mergeCell ref="W12:Z12"/>
    <mergeCell ref="AA12:AD12"/>
    <mergeCell ref="AE12:AH12"/>
    <mergeCell ref="AI12:AL12"/>
    <mergeCell ref="AM12:AP12"/>
    <mergeCell ref="AQ12:AT12"/>
    <mergeCell ref="AU11:AX11"/>
    <mergeCell ref="AY11:BB11"/>
    <mergeCell ref="W11:Z11"/>
    <mergeCell ref="AA11:AD11"/>
    <mergeCell ref="AE11:AH11"/>
    <mergeCell ref="AI11:AL11"/>
    <mergeCell ref="K10:N10"/>
    <mergeCell ref="K11:N11"/>
    <mergeCell ref="O11:R11"/>
    <mergeCell ref="S11:V11"/>
    <mergeCell ref="O10:R10"/>
    <mergeCell ref="S10:V10"/>
    <mergeCell ref="AQ8:AT8"/>
    <mergeCell ref="AU8:AX8"/>
    <mergeCell ref="AY8:BB8"/>
    <mergeCell ref="BC8:BF8"/>
    <mergeCell ref="AA8:AD8"/>
    <mergeCell ref="AE8:AH8"/>
    <mergeCell ref="AI8:AL8"/>
    <mergeCell ref="AM8:AP8"/>
    <mergeCell ref="K8:N8"/>
    <mergeCell ref="O8:R8"/>
    <mergeCell ref="S8:V8"/>
    <mergeCell ref="W8:Z8"/>
    <mergeCell ref="K6:N6"/>
    <mergeCell ref="O6:R6"/>
    <mergeCell ref="S6:V6"/>
    <mergeCell ref="W6:Z6"/>
    <mergeCell ref="AY6:BB6"/>
    <mergeCell ref="BC6:BF6"/>
    <mergeCell ref="AA6:AD6"/>
    <mergeCell ref="AE6:AH6"/>
    <mergeCell ref="AI6:AL6"/>
    <mergeCell ref="AM6:AP6"/>
    <mergeCell ref="AQ6:AT6"/>
    <mergeCell ref="AU6:AX6"/>
    <mergeCell ref="A22:J22"/>
    <mergeCell ref="A23:J23"/>
    <mergeCell ref="A38:E38"/>
    <mergeCell ref="I35:M35"/>
    <mergeCell ref="I36:M36"/>
    <mergeCell ref="I37:M37"/>
    <mergeCell ref="I38:M38"/>
    <mergeCell ref="I34:M34"/>
    <mergeCell ref="A19:J19"/>
    <mergeCell ref="A20:J20"/>
    <mergeCell ref="A21:J21"/>
    <mergeCell ref="A4:J5"/>
    <mergeCell ref="A15:J15"/>
    <mergeCell ref="A16:J16"/>
    <mergeCell ref="A17:J17"/>
    <mergeCell ref="A18:J18"/>
    <mergeCell ref="A11:J11"/>
    <mergeCell ref="A12:J12"/>
    <mergeCell ref="A6:J6"/>
    <mergeCell ref="A8:J8"/>
    <mergeCell ref="A9:J9"/>
    <mergeCell ref="A10:J10"/>
    <mergeCell ref="A7:J7"/>
    <mergeCell ref="AR54:AV54"/>
    <mergeCell ref="AR34:AV34"/>
    <mergeCell ref="G54:H54"/>
    <mergeCell ref="W9:Z9"/>
    <mergeCell ref="AA9:AD9"/>
    <mergeCell ref="AW54:BA54"/>
    <mergeCell ref="BB54:BF54"/>
    <mergeCell ref="I55:M55"/>
    <mergeCell ref="N55:R55"/>
    <mergeCell ref="S55:W55"/>
    <mergeCell ref="X55:AB55"/>
    <mergeCell ref="AC55:AG55"/>
    <mergeCell ref="AH55:AL55"/>
    <mergeCell ref="AM55:AQ55"/>
    <mergeCell ref="AR55:AV55"/>
    <mergeCell ref="AW55:BA55"/>
    <mergeCell ref="BB55:BF55"/>
    <mergeCell ref="I56:M56"/>
    <mergeCell ref="N56:R56"/>
    <mergeCell ref="S56:W56"/>
    <mergeCell ref="X56:AB56"/>
    <mergeCell ref="AC56:AG56"/>
    <mergeCell ref="AH56:AL56"/>
    <mergeCell ref="AM56:AQ56"/>
    <mergeCell ref="AR56:AV56"/>
    <mergeCell ref="S9:V9"/>
    <mergeCell ref="AW56:BA56"/>
    <mergeCell ref="BB56:BF56"/>
    <mergeCell ref="N42:R42"/>
    <mergeCell ref="S42:W42"/>
    <mergeCell ref="X42:AB42"/>
    <mergeCell ref="AC42:AG42"/>
    <mergeCell ref="AH42:AL42"/>
    <mergeCell ref="AM42:AQ42"/>
    <mergeCell ref="AR42:AV42"/>
    <mergeCell ref="A13:J13"/>
    <mergeCell ref="A1:BF1"/>
    <mergeCell ref="G36:H36"/>
    <mergeCell ref="G38:H38"/>
    <mergeCell ref="A33:H34"/>
    <mergeCell ref="AW34:BA34"/>
    <mergeCell ref="I33:AG33"/>
    <mergeCell ref="AH33:BF33"/>
    <mergeCell ref="A30:BF30"/>
    <mergeCell ref="O9:R9"/>
    <mergeCell ref="AU9:AX9"/>
    <mergeCell ref="AY9:BB9"/>
    <mergeCell ref="G55:H55"/>
    <mergeCell ref="G56:H56"/>
    <mergeCell ref="K9:N9"/>
    <mergeCell ref="G48:H48"/>
    <mergeCell ref="G50:H50"/>
    <mergeCell ref="G51:H51"/>
    <mergeCell ref="G52:H52"/>
    <mergeCell ref="A14:J14"/>
    <mergeCell ref="AC41:AG41"/>
    <mergeCell ref="AH41:AL41"/>
    <mergeCell ref="AM41:AQ41"/>
    <mergeCell ref="AE9:AH9"/>
    <mergeCell ref="AI9:AL9"/>
    <mergeCell ref="AM9:AP9"/>
    <mergeCell ref="AQ9:AT9"/>
    <mergeCell ref="AM11:AP11"/>
    <mergeCell ref="AQ11:AT11"/>
    <mergeCell ref="AM17:AP17"/>
    <mergeCell ref="AI7:AL7"/>
    <mergeCell ref="AM7:AP7"/>
    <mergeCell ref="AQ7:AT7"/>
    <mergeCell ref="BC9:BF9"/>
    <mergeCell ref="I41:M41"/>
    <mergeCell ref="N41:R41"/>
    <mergeCell ref="S41:W41"/>
    <mergeCell ref="X41:AB41"/>
    <mergeCell ref="AW41:BA41"/>
    <mergeCell ref="BB41:BF41"/>
    <mergeCell ref="AU7:AX7"/>
    <mergeCell ref="AY7:BB7"/>
    <mergeCell ref="BC7:BF7"/>
    <mergeCell ref="AR41:AV41"/>
    <mergeCell ref="K7:N7"/>
    <mergeCell ref="O7:R7"/>
    <mergeCell ref="S7:V7"/>
    <mergeCell ref="W7:Z7"/>
    <mergeCell ref="AA7:AD7"/>
    <mergeCell ref="AE7:AH7"/>
  </mergeCells>
  <printOptions/>
  <pageMargins left="0.7874015748031497" right="0" top="0.7874015748031497" bottom="0.1968503937007874" header="0.3937007874015748" footer="0.1968503937007874"/>
  <pageSetup firstPageNumber="221" useFirstPageNumber="1" horizontalDpi="600" verticalDpi="600" orientation="portrait" paperSize="9" r:id="rId2"/>
  <headerFooter alignWithMargins="0">
    <oddHeader xml:space="preserve">&amp;R&amp;"ＭＳ 明朝,標準"&amp;8区 立 施 設　&amp;P </oddHead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J96"/>
  <sheetViews>
    <sheetView zoomScalePageLayoutView="0" workbookViewId="0" topLeftCell="A37">
      <selection activeCell="E51" sqref="E51"/>
    </sheetView>
  </sheetViews>
  <sheetFormatPr defaultColWidth="15.625" defaultRowHeight="13.5"/>
  <cols>
    <col min="1" max="1" width="1.37890625" style="2" customWidth="1"/>
    <col min="2" max="2" width="11.25390625" style="2" customWidth="1"/>
    <col min="3" max="3" width="4.00390625" style="2" customWidth="1"/>
    <col min="4" max="4" width="0.74609375" style="2" customWidth="1"/>
    <col min="5" max="14" width="7.00390625" style="2" customWidth="1"/>
    <col min="15" max="15" width="4.75390625" style="2" customWidth="1"/>
    <col min="16" max="18" width="7.125" style="2" customWidth="1"/>
    <col min="19" max="53" width="1.75390625" style="2" customWidth="1"/>
    <col min="54" max="59" width="1.875" style="2" customWidth="1"/>
    <col min="60" max="63" width="1.37890625" style="2" customWidth="1"/>
    <col min="64" max="64" width="2.125" style="2" customWidth="1"/>
    <col min="65" max="74" width="1.37890625" style="2" customWidth="1"/>
    <col min="75" max="16384" width="15.625" style="2" customWidth="1"/>
  </cols>
  <sheetData>
    <row r="1" spans="1:62" ht="18" customHeight="1">
      <c r="A1" s="522" t="s">
        <v>858</v>
      </c>
      <c r="B1" s="522"/>
      <c r="C1" s="522"/>
      <c r="D1" s="522"/>
      <c r="E1" s="522"/>
      <c r="F1" s="522"/>
      <c r="G1" s="522"/>
      <c r="H1" s="522"/>
      <c r="I1" s="522"/>
      <c r="J1" s="522"/>
      <c r="K1" s="522"/>
      <c r="L1" s="522"/>
      <c r="M1" s="522"/>
      <c r="N1" s="522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</row>
    <row r="2" ht="18" customHeight="1" thickBot="1"/>
    <row r="3" spans="1:53" ht="15" customHeight="1">
      <c r="A3" s="498" t="s">
        <v>193</v>
      </c>
      <c r="B3" s="498"/>
      <c r="C3" s="498"/>
      <c r="D3" s="499"/>
      <c r="E3" s="542" t="s">
        <v>416</v>
      </c>
      <c r="F3" s="542"/>
      <c r="G3" s="542"/>
      <c r="H3" s="542"/>
      <c r="I3" s="542"/>
      <c r="J3" s="542" t="s">
        <v>417</v>
      </c>
      <c r="K3" s="542"/>
      <c r="L3" s="542"/>
      <c r="M3" s="542"/>
      <c r="N3" s="544"/>
      <c r="O3" s="5"/>
      <c r="P3" s="5"/>
      <c r="Q3" s="5"/>
      <c r="R3" s="5"/>
      <c r="AI3" s="3"/>
      <c r="AO3" s="7"/>
      <c r="BA3" s="7"/>
    </row>
    <row r="4" spans="1:62" ht="15" customHeight="1">
      <c r="A4" s="501"/>
      <c r="B4" s="501"/>
      <c r="C4" s="501"/>
      <c r="D4" s="502"/>
      <c r="E4" s="48" t="s">
        <v>33</v>
      </c>
      <c r="F4" s="48" t="s">
        <v>194</v>
      </c>
      <c r="G4" s="48" t="s">
        <v>195</v>
      </c>
      <c r="H4" s="48" t="s">
        <v>196</v>
      </c>
      <c r="I4" s="48" t="s">
        <v>197</v>
      </c>
      <c r="J4" s="48" t="s">
        <v>33</v>
      </c>
      <c r="K4" s="48" t="s">
        <v>194</v>
      </c>
      <c r="L4" s="48" t="s">
        <v>195</v>
      </c>
      <c r="M4" s="48" t="s">
        <v>196</v>
      </c>
      <c r="N4" s="49" t="s">
        <v>197</v>
      </c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</row>
    <row r="5" spans="2:62" ht="13.5" customHeight="1">
      <c r="B5" s="139"/>
      <c r="C5" s="15" t="s">
        <v>418</v>
      </c>
      <c r="D5" s="43"/>
      <c r="E5" s="140">
        <v>16580</v>
      </c>
      <c r="F5" s="140">
        <v>102</v>
      </c>
      <c r="G5" s="140">
        <v>2925</v>
      </c>
      <c r="H5" s="140">
        <v>6091</v>
      </c>
      <c r="I5" s="140">
        <v>7462</v>
      </c>
      <c r="J5" s="140">
        <v>15498</v>
      </c>
      <c r="K5" s="140">
        <v>170</v>
      </c>
      <c r="L5" s="140">
        <v>2542</v>
      </c>
      <c r="M5" s="140">
        <v>5779</v>
      </c>
      <c r="N5" s="140">
        <v>7007</v>
      </c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9"/>
      <c r="BB5" s="9"/>
      <c r="BC5" s="9"/>
      <c r="BD5" s="9"/>
      <c r="BE5" s="9"/>
      <c r="BF5" s="9"/>
      <c r="BG5" s="9"/>
      <c r="BH5" s="9"/>
      <c r="BI5" s="9"/>
      <c r="BJ5" s="9"/>
    </row>
    <row r="6" spans="2:62" ht="13.5" customHeight="1">
      <c r="B6" s="141" t="s">
        <v>203</v>
      </c>
      <c r="C6" s="15" t="s">
        <v>419</v>
      </c>
      <c r="D6" s="40"/>
      <c r="E6" s="140">
        <v>6470</v>
      </c>
      <c r="F6" s="140">
        <v>74</v>
      </c>
      <c r="G6" s="140">
        <v>911</v>
      </c>
      <c r="H6" s="140">
        <v>2315</v>
      </c>
      <c r="I6" s="140">
        <v>3170</v>
      </c>
      <c r="J6" s="140">
        <v>6020</v>
      </c>
      <c r="K6" s="140">
        <v>149</v>
      </c>
      <c r="L6" s="140">
        <v>547</v>
      </c>
      <c r="M6" s="140">
        <v>2397</v>
      </c>
      <c r="N6" s="140">
        <v>2927</v>
      </c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0"/>
      <c r="BB6" s="10"/>
      <c r="BC6" s="10"/>
      <c r="BD6" s="10"/>
      <c r="BE6" s="11"/>
      <c r="BF6" s="11"/>
      <c r="BG6" s="11"/>
      <c r="BH6" s="11"/>
      <c r="BI6" s="11"/>
      <c r="BJ6" s="11"/>
    </row>
    <row r="7" spans="2:62" ht="13.5" customHeight="1">
      <c r="B7" s="142"/>
      <c r="C7" s="15" t="s">
        <v>420</v>
      </c>
      <c r="D7" s="40"/>
      <c r="E7" s="140">
        <v>10110</v>
      </c>
      <c r="F7" s="140">
        <v>28</v>
      </c>
      <c r="G7" s="140">
        <v>2014</v>
      </c>
      <c r="H7" s="140">
        <v>3776</v>
      </c>
      <c r="I7" s="140">
        <v>4292</v>
      </c>
      <c r="J7" s="140">
        <v>9478</v>
      </c>
      <c r="K7" s="140">
        <v>21</v>
      </c>
      <c r="L7" s="140">
        <v>1995</v>
      </c>
      <c r="M7" s="140">
        <v>3382</v>
      </c>
      <c r="N7" s="140">
        <v>4080</v>
      </c>
      <c r="O7" s="10"/>
      <c r="P7" s="10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1"/>
      <c r="BB7" s="11"/>
      <c r="BC7" s="11"/>
      <c r="BD7" s="11"/>
      <c r="BE7" s="11"/>
      <c r="BF7" s="11"/>
      <c r="BG7" s="11"/>
      <c r="BH7" s="11"/>
      <c r="BI7" s="11"/>
      <c r="BJ7" s="11"/>
    </row>
    <row r="8" spans="2:62" ht="13.5" customHeight="1">
      <c r="B8" s="142"/>
      <c r="C8" s="15"/>
      <c r="D8" s="40"/>
      <c r="E8" s="143"/>
      <c r="F8" s="143"/>
      <c r="G8" s="143"/>
      <c r="H8" s="143"/>
      <c r="I8" s="143"/>
      <c r="J8" s="140"/>
      <c r="K8" s="140"/>
      <c r="L8" s="140"/>
      <c r="M8" s="140"/>
      <c r="N8" s="140"/>
      <c r="O8" s="9"/>
      <c r="P8" s="9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3"/>
      <c r="AO8" s="133"/>
      <c r="AP8" s="133"/>
      <c r="AQ8" s="133"/>
      <c r="AR8" s="133"/>
      <c r="AS8" s="133"/>
      <c r="AT8" s="133"/>
      <c r="AU8" s="133"/>
      <c r="AV8" s="133"/>
      <c r="AW8" s="133"/>
      <c r="AX8" s="133"/>
      <c r="AY8" s="133"/>
      <c r="AZ8" s="133"/>
      <c r="BA8" s="10"/>
      <c r="BB8" s="10"/>
      <c r="BC8" s="10"/>
      <c r="BD8" s="10"/>
      <c r="BE8" s="10"/>
      <c r="BF8" s="10"/>
      <c r="BG8" s="10"/>
      <c r="BH8" s="10"/>
      <c r="BI8" s="10"/>
      <c r="BJ8" s="10"/>
    </row>
    <row r="9" spans="2:52" ht="13.5" customHeight="1">
      <c r="B9" s="142"/>
      <c r="C9" s="15"/>
      <c r="D9" s="40"/>
      <c r="E9" s="140">
        <v>-254</v>
      </c>
      <c r="F9" s="143"/>
      <c r="G9" s="143"/>
      <c r="H9" s="143"/>
      <c r="I9" s="143"/>
      <c r="J9" s="140">
        <v>-180</v>
      </c>
      <c r="K9" s="140"/>
      <c r="L9" s="140"/>
      <c r="M9" s="140"/>
      <c r="N9" s="140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</row>
    <row r="10" spans="2:52" ht="13.5" customHeight="1">
      <c r="B10" s="139"/>
      <c r="C10" s="15" t="s">
        <v>198</v>
      </c>
      <c r="D10" s="40"/>
      <c r="E10" s="140">
        <v>4738</v>
      </c>
      <c r="F10" s="140">
        <v>65</v>
      </c>
      <c r="G10" s="140">
        <v>1283</v>
      </c>
      <c r="H10" s="140">
        <v>1840</v>
      </c>
      <c r="I10" s="140">
        <v>1550</v>
      </c>
      <c r="J10" s="140">
        <v>5644</v>
      </c>
      <c r="K10" s="140">
        <v>151</v>
      </c>
      <c r="L10" s="140">
        <v>1433</v>
      </c>
      <c r="M10" s="140">
        <v>2200</v>
      </c>
      <c r="N10" s="140">
        <v>1860</v>
      </c>
      <c r="O10" s="24"/>
      <c r="P10" s="24"/>
      <c r="Q10" s="144"/>
      <c r="R10" s="145"/>
      <c r="S10" s="145"/>
      <c r="T10" s="145"/>
      <c r="U10" s="145"/>
      <c r="V10" s="145"/>
      <c r="W10" s="15"/>
      <c r="X10" s="24"/>
      <c r="Y10" s="24"/>
      <c r="Z10" s="24"/>
      <c r="AA10" s="24"/>
      <c r="AB10" s="24"/>
      <c r="AC10" s="15"/>
      <c r="AD10" s="24"/>
      <c r="AE10" s="24"/>
      <c r="AF10" s="24"/>
      <c r="AG10" s="10"/>
      <c r="AH10" s="24"/>
      <c r="AI10" s="15"/>
      <c r="AJ10" s="24"/>
      <c r="AK10" s="24"/>
      <c r="AL10" s="10"/>
      <c r="AM10" s="24"/>
      <c r="AN10" s="24"/>
      <c r="AO10" s="15"/>
      <c r="AP10" s="24"/>
      <c r="AQ10" s="24"/>
      <c r="AR10" s="24"/>
      <c r="AS10" s="24"/>
      <c r="AT10" s="24"/>
      <c r="AU10" s="15"/>
      <c r="AV10" s="10"/>
      <c r="AW10" s="10"/>
      <c r="AX10" s="24"/>
      <c r="AY10" s="24"/>
      <c r="AZ10" s="24"/>
    </row>
    <row r="11" spans="2:52" ht="13.5" customHeight="1">
      <c r="B11" s="142"/>
      <c r="C11" s="15"/>
      <c r="D11" s="40"/>
      <c r="E11" s="140">
        <v>-83</v>
      </c>
      <c r="F11" s="143"/>
      <c r="G11" s="143"/>
      <c r="H11" s="143"/>
      <c r="I11" s="143"/>
      <c r="J11" s="140">
        <v>-81</v>
      </c>
      <c r="K11" s="140"/>
      <c r="L11" s="140"/>
      <c r="M11" s="140"/>
      <c r="N11" s="140"/>
      <c r="O11" s="10"/>
      <c r="P11" s="10"/>
      <c r="Q11" s="107"/>
      <c r="R11" s="107"/>
      <c r="S11" s="107"/>
      <c r="T11" s="107"/>
      <c r="U11" s="107"/>
      <c r="V11" s="107"/>
      <c r="W11" s="10"/>
      <c r="X11" s="10"/>
      <c r="Y11" s="10"/>
      <c r="Z11" s="10"/>
      <c r="AA11" s="10"/>
      <c r="AB11" s="10"/>
      <c r="AC11" s="107"/>
      <c r="AD11" s="107"/>
      <c r="AE11" s="107"/>
      <c r="AF11" s="107"/>
      <c r="AG11" s="107"/>
      <c r="AH11" s="107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</row>
    <row r="12" spans="2:52" ht="13.5" customHeight="1">
      <c r="B12" s="141" t="s">
        <v>204</v>
      </c>
      <c r="C12" s="15" t="s">
        <v>169</v>
      </c>
      <c r="D12" s="40"/>
      <c r="E12" s="140">
        <v>1396</v>
      </c>
      <c r="F12" s="140">
        <v>13</v>
      </c>
      <c r="G12" s="140">
        <v>217</v>
      </c>
      <c r="H12" s="140">
        <v>802</v>
      </c>
      <c r="I12" s="140">
        <v>364</v>
      </c>
      <c r="J12" s="140">
        <v>1677</v>
      </c>
      <c r="K12" s="140">
        <v>85</v>
      </c>
      <c r="L12" s="140">
        <v>218</v>
      </c>
      <c r="M12" s="140">
        <v>913</v>
      </c>
      <c r="N12" s="140">
        <v>461</v>
      </c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146"/>
      <c r="AK12" s="146"/>
      <c r="AL12" s="146"/>
      <c r="AM12" s="146"/>
      <c r="AN12" s="146"/>
      <c r="AO12" s="146"/>
      <c r="AP12" s="146"/>
      <c r="AQ12" s="146"/>
      <c r="AR12" s="146"/>
      <c r="AS12" s="146"/>
      <c r="AT12" s="146"/>
      <c r="AU12" s="146"/>
      <c r="AV12" s="146"/>
      <c r="AW12" s="146"/>
      <c r="AX12" s="146"/>
      <c r="AY12" s="146"/>
      <c r="AZ12" s="146"/>
    </row>
    <row r="13" spans="2:62" ht="13.5" customHeight="1">
      <c r="B13" s="142"/>
      <c r="C13" s="15"/>
      <c r="D13" s="40"/>
      <c r="E13" s="140">
        <v>-171</v>
      </c>
      <c r="F13" s="143"/>
      <c r="G13" s="143"/>
      <c r="H13" s="143"/>
      <c r="I13" s="143"/>
      <c r="J13" s="140">
        <v>-99</v>
      </c>
      <c r="K13" s="140"/>
      <c r="L13" s="140"/>
      <c r="M13" s="140"/>
      <c r="N13" s="140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146"/>
      <c r="AK13" s="146"/>
      <c r="AL13" s="146"/>
      <c r="AM13" s="146"/>
      <c r="AN13" s="146"/>
      <c r="AO13" s="146"/>
      <c r="AP13" s="146"/>
      <c r="AQ13" s="146"/>
      <c r="AR13" s="146"/>
      <c r="AS13" s="146"/>
      <c r="AT13" s="146"/>
      <c r="AU13" s="146"/>
      <c r="AV13" s="146"/>
      <c r="AW13" s="146"/>
      <c r="AX13" s="146"/>
      <c r="AY13" s="146"/>
      <c r="AZ13" s="146"/>
      <c r="BA13" s="1"/>
      <c r="BB13" s="1"/>
      <c r="BC13" s="1"/>
      <c r="BD13" s="1"/>
      <c r="BE13" s="1"/>
      <c r="BF13" s="1"/>
      <c r="BG13" s="1"/>
      <c r="BH13" s="1"/>
      <c r="BI13" s="1"/>
      <c r="BJ13" s="1"/>
    </row>
    <row r="14" spans="2:52" ht="13.5" customHeight="1">
      <c r="B14" s="142"/>
      <c r="C14" s="15" t="s">
        <v>170</v>
      </c>
      <c r="D14" s="40"/>
      <c r="E14" s="140">
        <v>3342</v>
      </c>
      <c r="F14" s="140">
        <v>52</v>
      </c>
      <c r="G14" s="140">
        <v>1066</v>
      </c>
      <c r="H14" s="140">
        <v>1038</v>
      </c>
      <c r="I14" s="140">
        <v>1186</v>
      </c>
      <c r="J14" s="140">
        <v>3967</v>
      </c>
      <c r="K14" s="140">
        <v>66</v>
      </c>
      <c r="L14" s="140">
        <v>1215</v>
      </c>
      <c r="M14" s="140">
        <v>1287</v>
      </c>
      <c r="N14" s="140">
        <v>1399</v>
      </c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  <c r="AI14" s="146"/>
      <c r="AJ14" s="146"/>
      <c r="AK14" s="146"/>
      <c r="AL14" s="146"/>
      <c r="AM14" s="146"/>
      <c r="AN14" s="146"/>
      <c r="AO14" s="146"/>
      <c r="AP14" s="146"/>
      <c r="AQ14" s="146"/>
      <c r="AR14" s="146"/>
      <c r="AS14" s="146"/>
      <c r="AT14" s="146"/>
      <c r="AU14" s="146"/>
      <c r="AV14" s="146"/>
      <c r="AW14" s="146"/>
      <c r="AX14" s="146"/>
      <c r="AY14" s="146"/>
      <c r="AZ14" s="146"/>
    </row>
    <row r="15" spans="2:55" ht="13.5" customHeight="1">
      <c r="B15" s="142"/>
      <c r="C15" s="15"/>
      <c r="D15" s="40"/>
      <c r="E15" s="143"/>
      <c r="F15" s="143"/>
      <c r="G15" s="143"/>
      <c r="H15" s="143"/>
      <c r="I15" s="143"/>
      <c r="J15" s="140"/>
      <c r="K15" s="140"/>
      <c r="L15" s="140"/>
      <c r="M15" s="140"/>
      <c r="N15" s="140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146"/>
      <c r="AJ15" s="146"/>
      <c r="AK15" s="146"/>
      <c r="AL15" s="146"/>
      <c r="AM15" s="146"/>
      <c r="AN15" s="146"/>
      <c r="AO15" s="146"/>
      <c r="AP15" s="146"/>
      <c r="AQ15" s="146"/>
      <c r="AR15" s="146"/>
      <c r="AS15" s="146"/>
      <c r="AT15" s="146"/>
      <c r="AU15" s="146"/>
      <c r="AV15" s="146"/>
      <c r="AW15" s="146"/>
      <c r="AX15" s="146"/>
      <c r="AY15" s="146"/>
      <c r="AZ15" s="146"/>
      <c r="BC15" s="7"/>
    </row>
    <row r="16" spans="2:62" ht="13.5" customHeight="1">
      <c r="B16" s="139"/>
      <c r="C16" s="15" t="s">
        <v>198</v>
      </c>
      <c r="D16" s="40"/>
      <c r="E16" s="140">
        <v>7777</v>
      </c>
      <c r="F16" s="140">
        <v>78</v>
      </c>
      <c r="G16" s="140">
        <v>1927</v>
      </c>
      <c r="H16" s="140">
        <v>3389</v>
      </c>
      <c r="I16" s="140">
        <v>2383</v>
      </c>
      <c r="J16" s="140">
        <v>7409</v>
      </c>
      <c r="K16" s="140">
        <v>146</v>
      </c>
      <c r="L16" s="140">
        <v>1970</v>
      </c>
      <c r="M16" s="140">
        <v>3311</v>
      </c>
      <c r="N16" s="140">
        <v>1982</v>
      </c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  <c r="AG16" s="146"/>
      <c r="AH16" s="146"/>
      <c r="AI16" s="146"/>
      <c r="AJ16" s="146"/>
      <c r="AK16" s="146"/>
      <c r="AL16" s="146"/>
      <c r="AM16" s="146"/>
      <c r="AN16" s="146"/>
      <c r="AO16" s="146"/>
      <c r="AP16" s="146"/>
      <c r="AQ16" s="146"/>
      <c r="AR16" s="146"/>
      <c r="AS16" s="146"/>
      <c r="AT16" s="146"/>
      <c r="AU16" s="146"/>
      <c r="AV16" s="146"/>
      <c r="AW16" s="146"/>
      <c r="AX16" s="146"/>
      <c r="AY16" s="146"/>
      <c r="AZ16" s="146"/>
      <c r="BA16" s="8"/>
      <c r="BB16" s="8"/>
      <c r="BC16" s="8"/>
      <c r="BD16" s="8"/>
      <c r="BE16" s="8"/>
      <c r="BF16" s="8"/>
      <c r="BG16" s="8"/>
      <c r="BH16" s="8"/>
      <c r="BI16" s="8"/>
      <c r="BJ16" s="8"/>
    </row>
    <row r="17" spans="2:62" ht="13.5" customHeight="1">
      <c r="B17" s="141" t="s">
        <v>205</v>
      </c>
      <c r="C17" s="15" t="s">
        <v>169</v>
      </c>
      <c r="D17" s="40"/>
      <c r="E17" s="140">
        <v>2482</v>
      </c>
      <c r="F17" s="140">
        <v>15</v>
      </c>
      <c r="G17" s="140">
        <v>527</v>
      </c>
      <c r="H17" s="140">
        <v>1199</v>
      </c>
      <c r="I17" s="140">
        <v>741</v>
      </c>
      <c r="J17" s="140">
        <v>2237</v>
      </c>
      <c r="K17" s="140">
        <v>16</v>
      </c>
      <c r="L17" s="140">
        <v>417</v>
      </c>
      <c r="M17" s="140">
        <v>1192</v>
      </c>
      <c r="N17" s="140">
        <v>612</v>
      </c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46"/>
      <c r="AJ17" s="146"/>
      <c r="AK17" s="146"/>
      <c r="AL17" s="146"/>
      <c r="AM17" s="146"/>
      <c r="AN17" s="146"/>
      <c r="AO17" s="146"/>
      <c r="AP17" s="146"/>
      <c r="AQ17" s="146"/>
      <c r="AR17" s="146"/>
      <c r="AS17" s="146"/>
      <c r="AT17" s="146"/>
      <c r="AU17" s="146"/>
      <c r="AV17" s="146"/>
      <c r="AW17" s="146"/>
      <c r="AX17" s="146"/>
      <c r="AY17" s="146"/>
      <c r="AZ17" s="146"/>
      <c r="BA17" s="8"/>
      <c r="BB17" s="8"/>
      <c r="BC17" s="8"/>
      <c r="BD17" s="8"/>
      <c r="BE17" s="8"/>
      <c r="BF17" s="8"/>
      <c r="BG17" s="8"/>
      <c r="BH17" s="8"/>
      <c r="BI17" s="8"/>
      <c r="BJ17" s="8"/>
    </row>
    <row r="18" spans="2:62" ht="13.5" customHeight="1">
      <c r="B18" s="142"/>
      <c r="C18" s="15" t="s">
        <v>170</v>
      </c>
      <c r="D18" s="40"/>
      <c r="E18" s="140">
        <v>5295</v>
      </c>
      <c r="F18" s="140">
        <v>63</v>
      </c>
      <c r="G18" s="140">
        <v>1400</v>
      </c>
      <c r="H18" s="140">
        <v>2190</v>
      </c>
      <c r="I18" s="140">
        <v>1642</v>
      </c>
      <c r="J18" s="140">
        <v>5172</v>
      </c>
      <c r="K18" s="140">
        <v>130</v>
      </c>
      <c r="L18" s="140">
        <v>1553</v>
      </c>
      <c r="M18" s="140">
        <v>2119</v>
      </c>
      <c r="N18" s="140">
        <v>1370</v>
      </c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146"/>
      <c r="AK18" s="146"/>
      <c r="AL18" s="146"/>
      <c r="AM18" s="146"/>
      <c r="AN18" s="146"/>
      <c r="AO18" s="146"/>
      <c r="AP18" s="146"/>
      <c r="AQ18" s="146"/>
      <c r="AR18" s="146"/>
      <c r="AS18" s="146"/>
      <c r="AT18" s="146"/>
      <c r="AU18" s="146"/>
      <c r="AV18" s="146"/>
      <c r="AW18" s="146"/>
      <c r="AX18" s="146"/>
      <c r="AY18" s="146"/>
      <c r="AZ18" s="146"/>
      <c r="BA18" s="8"/>
      <c r="BB18" s="8"/>
      <c r="BC18" s="8"/>
      <c r="BD18" s="8"/>
      <c r="BE18" s="8"/>
      <c r="BF18" s="8"/>
      <c r="BG18" s="8"/>
      <c r="BH18" s="8"/>
      <c r="BI18" s="8"/>
      <c r="BJ18" s="8"/>
    </row>
    <row r="19" spans="2:62" ht="13.5" customHeight="1">
      <c r="B19" s="142"/>
      <c r="C19" s="15"/>
      <c r="D19" s="40"/>
      <c r="E19" s="143"/>
      <c r="F19" s="143"/>
      <c r="G19" s="143"/>
      <c r="H19" s="143"/>
      <c r="I19" s="143"/>
      <c r="J19" s="140"/>
      <c r="K19" s="140"/>
      <c r="L19" s="140"/>
      <c r="M19" s="140"/>
      <c r="N19" s="140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146"/>
      <c r="AK19" s="146"/>
      <c r="AL19" s="146"/>
      <c r="AM19" s="146"/>
      <c r="AN19" s="146"/>
      <c r="AO19" s="146"/>
      <c r="AP19" s="146"/>
      <c r="AQ19" s="146"/>
      <c r="AR19" s="146"/>
      <c r="AS19" s="146"/>
      <c r="AT19" s="146"/>
      <c r="AU19" s="146"/>
      <c r="AV19" s="146"/>
      <c r="AW19" s="146"/>
      <c r="AX19" s="146"/>
      <c r="AY19" s="146"/>
      <c r="AZ19" s="146"/>
      <c r="BA19" s="10"/>
      <c r="BB19" s="10"/>
      <c r="BC19" s="10"/>
      <c r="BD19" s="10"/>
      <c r="BE19" s="11"/>
      <c r="BF19" s="11"/>
      <c r="BG19" s="11"/>
      <c r="BH19" s="10"/>
      <c r="BI19" s="10"/>
      <c r="BJ19" s="10"/>
    </row>
    <row r="20" spans="2:62" ht="13.5" customHeight="1">
      <c r="B20" s="139"/>
      <c r="C20" s="15" t="s">
        <v>198</v>
      </c>
      <c r="D20" s="40"/>
      <c r="E20" s="140">
        <v>12647</v>
      </c>
      <c r="F20" s="140">
        <v>44</v>
      </c>
      <c r="G20" s="140">
        <v>3115</v>
      </c>
      <c r="H20" s="140">
        <v>6097</v>
      </c>
      <c r="I20" s="140">
        <v>3391</v>
      </c>
      <c r="J20" s="140">
        <v>12460</v>
      </c>
      <c r="K20" s="140">
        <v>7</v>
      </c>
      <c r="L20" s="140">
        <v>3107</v>
      </c>
      <c r="M20" s="140">
        <v>6039</v>
      </c>
      <c r="N20" s="140">
        <v>3307</v>
      </c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146"/>
      <c r="AK20" s="146"/>
      <c r="AL20" s="146"/>
      <c r="AM20" s="146"/>
      <c r="AN20" s="146"/>
      <c r="AO20" s="146"/>
      <c r="AP20" s="146"/>
      <c r="AQ20" s="146"/>
      <c r="AR20" s="146"/>
      <c r="AS20" s="146"/>
      <c r="AT20" s="146"/>
      <c r="AU20" s="146"/>
      <c r="AV20" s="146"/>
      <c r="AW20" s="146"/>
      <c r="AX20" s="146"/>
      <c r="AY20" s="146"/>
      <c r="AZ20" s="146"/>
      <c r="BA20" s="10"/>
      <c r="BB20" s="10"/>
      <c r="BC20" s="10"/>
      <c r="BD20" s="10"/>
      <c r="BE20" s="11"/>
      <c r="BF20" s="11"/>
      <c r="BG20" s="11"/>
      <c r="BH20" s="10"/>
      <c r="BI20" s="10"/>
      <c r="BJ20" s="10"/>
    </row>
    <row r="21" spans="2:62" ht="13.5" customHeight="1">
      <c r="B21" s="147" t="s">
        <v>206</v>
      </c>
      <c r="C21" s="15" t="s">
        <v>169</v>
      </c>
      <c r="D21" s="40"/>
      <c r="E21" s="140">
        <v>3989</v>
      </c>
      <c r="F21" s="140">
        <v>39</v>
      </c>
      <c r="G21" s="140">
        <v>1342</v>
      </c>
      <c r="H21" s="140">
        <v>2102</v>
      </c>
      <c r="I21" s="140">
        <v>506</v>
      </c>
      <c r="J21" s="140">
        <v>3741</v>
      </c>
      <c r="K21" s="140">
        <v>5</v>
      </c>
      <c r="L21" s="140">
        <v>1193</v>
      </c>
      <c r="M21" s="140">
        <v>1821</v>
      </c>
      <c r="N21" s="140">
        <v>722</v>
      </c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146"/>
      <c r="AA21" s="146"/>
      <c r="AB21" s="146"/>
      <c r="AC21" s="146"/>
      <c r="AD21" s="146"/>
      <c r="AE21" s="146"/>
      <c r="AF21" s="146"/>
      <c r="AG21" s="146"/>
      <c r="AH21" s="146"/>
      <c r="AI21" s="146"/>
      <c r="AJ21" s="146"/>
      <c r="AK21" s="146"/>
      <c r="AL21" s="146"/>
      <c r="AM21" s="146"/>
      <c r="AN21" s="146"/>
      <c r="AO21" s="146"/>
      <c r="AP21" s="146"/>
      <c r="AQ21" s="146"/>
      <c r="AR21" s="146"/>
      <c r="AS21" s="146"/>
      <c r="AT21" s="146"/>
      <c r="AU21" s="146"/>
      <c r="AV21" s="146"/>
      <c r="AW21" s="146"/>
      <c r="AX21" s="146"/>
      <c r="AY21" s="146"/>
      <c r="AZ21" s="146"/>
      <c r="BA21" s="10"/>
      <c r="BB21" s="10"/>
      <c r="BC21" s="10"/>
      <c r="BD21" s="10"/>
      <c r="BE21" s="11"/>
      <c r="BF21" s="11"/>
      <c r="BG21" s="11"/>
      <c r="BH21" s="10"/>
      <c r="BI21" s="10"/>
      <c r="BJ21" s="10"/>
    </row>
    <row r="22" spans="2:62" ht="13.5" customHeight="1">
      <c r="B22" s="142"/>
      <c r="C22" s="15" t="s">
        <v>170</v>
      </c>
      <c r="D22" s="40"/>
      <c r="E22" s="140">
        <v>8658</v>
      </c>
      <c r="F22" s="140">
        <v>5</v>
      </c>
      <c r="G22" s="140">
        <v>1773</v>
      </c>
      <c r="H22" s="140">
        <v>3995</v>
      </c>
      <c r="I22" s="140">
        <v>2885</v>
      </c>
      <c r="J22" s="140">
        <v>8719</v>
      </c>
      <c r="K22" s="140">
        <v>2</v>
      </c>
      <c r="L22" s="140">
        <v>1914</v>
      </c>
      <c r="M22" s="140">
        <v>4218</v>
      </c>
      <c r="N22" s="140">
        <v>2585</v>
      </c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146"/>
      <c r="AK22" s="146"/>
      <c r="AL22" s="146"/>
      <c r="AM22" s="146"/>
      <c r="AN22" s="146"/>
      <c r="AO22" s="146"/>
      <c r="AP22" s="146"/>
      <c r="AQ22" s="146"/>
      <c r="AR22" s="146"/>
      <c r="AS22" s="146"/>
      <c r="AT22" s="146"/>
      <c r="AU22" s="146"/>
      <c r="AV22" s="146"/>
      <c r="AW22" s="146"/>
      <c r="AX22" s="146"/>
      <c r="AY22" s="146"/>
      <c r="AZ22" s="146"/>
      <c r="BA22" s="10"/>
      <c r="BB22" s="10"/>
      <c r="BC22" s="10"/>
      <c r="BD22" s="10"/>
      <c r="BE22" s="10"/>
      <c r="BF22" s="10"/>
      <c r="BG22" s="10"/>
      <c r="BH22" s="10"/>
      <c r="BI22" s="10"/>
      <c r="BJ22" s="10"/>
    </row>
    <row r="23" spans="2:62" ht="13.5" customHeight="1">
      <c r="B23" s="142"/>
      <c r="C23" s="15"/>
      <c r="D23" s="40"/>
      <c r="E23" s="143"/>
      <c r="F23" s="143"/>
      <c r="G23" s="143"/>
      <c r="H23" s="143"/>
      <c r="I23" s="143"/>
      <c r="J23" s="140"/>
      <c r="K23" s="140"/>
      <c r="L23" s="140"/>
      <c r="M23" s="140"/>
      <c r="N23" s="140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  <c r="AH23" s="146"/>
      <c r="AI23" s="146"/>
      <c r="AJ23" s="146"/>
      <c r="AK23" s="146"/>
      <c r="AL23" s="146"/>
      <c r="AM23" s="146"/>
      <c r="AN23" s="146"/>
      <c r="AO23" s="146"/>
      <c r="AP23" s="146"/>
      <c r="AQ23" s="146"/>
      <c r="AR23" s="146"/>
      <c r="AS23" s="146"/>
      <c r="AT23" s="146"/>
      <c r="AU23" s="146"/>
      <c r="AV23" s="146"/>
      <c r="AW23" s="146"/>
      <c r="AX23" s="146"/>
      <c r="AY23" s="146"/>
      <c r="AZ23" s="146"/>
      <c r="BA23" s="9"/>
      <c r="BB23" s="9"/>
      <c r="BC23" s="9"/>
      <c r="BD23" s="9"/>
      <c r="BE23" s="9"/>
      <c r="BF23" s="9"/>
      <c r="BG23" s="9"/>
      <c r="BH23" s="9"/>
      <c r="BI23" s="9"/>
      <c r="BJ23" s="9"/>
    </row>
    <row r="24" spans="2:62" ht="13.5" customHeight="1">
      <c r="B24" s="139"/>
      <c r="C24" s="15" t="s">
        <v>198</v>
      </c>
      <c r="D24" s="40"/>
      <c r="E24" s="140">
        <v>6862</v>
      </c>
      <c r="F24" s="140">
        <v>127</v>
      </c>
      <c r="G24" s="140">
        <v>365</v>
      </c>
      <c r="H24" s="140">
        <v>3279</v>
      </c>
      <c r="I24" s="140">
        <v>3091</v>
      </c>
      <c r="J24" s="140">
        <v>6964</v>
      </c>
      <c r="K24" s="140">
        <v>15</v>
      </c>
      <c r="L24" s="140">
        <v>619</v>
      </c>
      <c r="M24" s="140">
        <v>2987</v>
      </c>
      <c r="N24" s="140">
        <v>3343</v>
      </c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16"/>
      <c r="BB24" s="16"/>
      <c r="BC24" s="16"/>
      <c r="BD24" s="16"/>
      <c r="BE24" s="16"/>
      <c r="BF24" s="16"/>
      <c r="BG24" s="16"/>
      <c r="BH24" s="16"/>
      <c r="BI24" s="16"/>
      <c r="BJ24" s="16"/>
    </row>
    <row r="25" spans="2:46" ht="13.5" customHeight="1">
      <c r="B25" s="141" t="s">
        <v>207</v>
      </c>
      <c r="C25" s="15" t="s">
        <v>169</v>
      </c>
      <c r="D25" s="40"/>
      <c r="E25" s="140">
        <v>1444</v>
      </c>
      <c r="F25" s="140">
        <v>47</v>
      </c>
      <c r="G25" s="140">
        <v>164</v>
      </c>
      <c r="H25" s="140">
        <v>941</v>
      </c>
      <c r="I25" s="140">
        <v>292</v>
      </c>
      <c r="J25" s="140">
        <v>1670</v>
      </c>
      <c r="K25" s="140">
        <v>11</v>
      </c>
      <c r="L25" s="140">
        <v>241</v>
      </c>
      <c r="M25" s="140">
        <v>1125</v>
      </c>
      <c r="N25" s="140">
        <v>293</v>
      </c>
      <c r="O25" s="8"/>
      <c r="P25" s="8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1"/>
      <c r="AG25" s="11"/>
      <c r="AH25" s="11"/>
      <c r="AI25" s="11"/>
      <c r="AJ25" s="11"/>
      <c r="AK25" s="10"/>
      <c r="AL25" s="10"/>
      <c r="AM25" s="10"/>
      <c r="AN25" s="10"/>
      <c r="AO25" s="10"/>
      <c r="AP25" s="11"/>
      <c r="AQ25" s="11"/>
      <c r="AR25" s="11"/>
      <c r="AS25" s="11"/>
      <c r="AT25" s="11"/>
    </row>
    <row r="26" spans="2:49" ht="13.5" customHeight="1">
      <c r="B26" s="142"/>
      <c r="C26" s="15" t="s">
        <v>170</v>
      </c>
      <c r="D26" s="40"/>
      <c r="E26" s="140">
        <v>5418</v>
      </c>
      <c r="F26" s="140">
        <v>80</v>
      </c>
      <c r="G26" s="140">
        <v>201</v>
      </c>
      <c r="H26" s="140">
        <v>2338</v>
      </c>
      <c r="I26" s="140">
        <v>2799</v>
      </c>
      <c r="J26" s="140">
        <v>5294</v>
      </c>
      <c r="K26" s="140">
        <v>4</v>
      </c>
      <c r="L26" s="140">
        <v>378</v>
      </c>
      <c r="M26" s="140">
        <v>1862</v>
      </c>
      <c r="N26" s="140">
        <v>3050</v>
      </c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</row>
    <row r="27" spans="2:53" ht="13.5" customHeight="1">
      <c r="B27" s="142"/>
      <c r="C27" s="15"/>
      <c r="D27" s="40"/>
      <c r="E27" s="143"/>
      <c r="F27" s="143"/>
      <c r="G27" s="143"/>
      <c r="H27" s="143"/>
      <c r="I27" s="143"/>
      <c r="J27" s="140"/>
      <c r="K27" s="140"/>
      <c r="L27" s="140"/>
      <c r="M27" s="140"/>
      <c r="N27" s="140"/>
      <c r="O27" s="19"/>
      <c r="P27" s="19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0"/>
      <c r="AQ27" s="10"/>
      <c r="AR27" s="10"/>
      <c r="AS27" s="10"/>
      <c r="AT27" s="10"/>
      <c r="BA27" s="7"/>
    </row>
    <row r="28" spans="2:62" ht="13.5" customHeight="1">
      <c r="B28" s="139"/>
      <c r="C28" s="15" t="s">
        <v>198</v>
      </c>
      <c r="D28" s="40"/>
      <c r="E28" s="140">
        <v>8832</v>
      </c>
      <c r="F28" s="140">
        <v>10</v>
      </c>
      <c r="G28" s="140">
        <v>1148</v>
      </c>
      <c r="H28" s="140">
        <v>4046</v>
      </c>
      <c r="I28" s="140">
        <v>3628</v>
      </c>
      <c r="J28" s="140">
        <v>7823</v>
      </c>
      <c r="K28" s="140">
        <v>29</v>
      </c>
      <c r="L28" s="140">
        <v>1087</v>
      </c>
      <c r="M28" s="140">
        <v>3655</v>
      </c>
      <c r="N28" s="140">
        <v>3052</v>
      </c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21"/>
      <c r="BB28" s="21"/>
      <c r="BC28" s="21"/>
      <c r="BD28" s="21"/>
      <c r="BE28" s="21"/>
      <c r="BF28" s="21"/>
      <c r="BG28" s="21"/>
      <c r="BH28" s="21"/>
      <c r="BI28" s="21"/>
      <c r="BJ28" s="21"/>
    </row>
    <row r="29" spans="2:62" ht="13.5" customHeight="1">
      <c r="B29" s="141" t="s">
        <v>208</v>
      </c>
      <c r="C29" s="15" t="s">
        <v>169</v>
      </c>
      <c r="D29" s="40"/>
      <c r="E29" s="140">
        <v>3181</v>
      </c>
      <c r="F29" s="148" t="s">
        <v>18</v>
      </c>
      <c r="G29" s="140">
        <v>464</v>
      </c>
      <c r="H29" s="140">
        <v>1127</v>
      </c>
      <c r="I29" s="140">
        <v>1590</v>
      </c>
      <c r="J29" s="140">
        <v>3051</v>
      </c>
      <c r="K29" s="140">
        <v>11</v>
      </c>
      <c r="L29" s="140">
        <v>639</v>
      </c>
      <c r="M29" s="140">
        <v>1006</v>
      </c>
      <c r="N29" s="140">
        <v>1395</v>
      </c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0"/>
      <c r="AU29" s="8"/>
      <c r="AV29" s="8"/>
      <c r="AW29" s="8"/>
      <c r="AX29" s="8"/>
      <c r="AY29" s="8"/>
      <c r="AZ29" s="8"/>
      <c r="BA29" s="22"/>
      <c r="BB29" s="22"/>
      <c r="BC29" s="22"/>
      <c r="BD29" s="22"/>
      <c r="BE29" s="22"/>
      <c r="BF29" s="8"/>
      <c r="BG29" s="8"/>
      <c r="BH29" s="8"/>
      <c r="BI29" s="8"/>
      <c r="BJ29" s="8"/>
    </row>
    <row r="30" spans="2:62" ht="13.5" customHeight="1">
      <c r="B30" s="142"/>
      <c r="C30" s="15" t="s">
        <v>170</v>
      </c>
      <c r="D30" s="40"/>
      <c r="E30" s="140">
        <v>5651</v>
      </c>
      <c r="F30" s="140">
        <v>10</v>
      </c>
      <c r="G30" s="140">
        <v>684</v>
      </c>
      <c r="H30" s="140">
        <v>2919</v>
      </c>
      <c r="I30" s="140">
        <v>2038</v>
      </c>
      <c r="J30" s="140">
        <v>4772</v>
      </c>
      <c r="K30" s="140">
        <v>18</v>
      </c>
      <c r="L30" s="140">
        <v>448</v>
      </c>
      <c r="M30" s="140">
        <v>2649</v>
      </c>
      <c r="N30" s="140">
        <v>1657</v>
      </c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9"/>
      <c r="BB30" s="9"/>
      <c r="BC30" s="9"/>
      <c r="BD30" s="9"/>
      <c r="BE30" s="9"/>
      <c r="BF30" s="9"/>
      <c r="BG30" s="9"/>
      <c r="BH30" s="9"/>
      <c r="BI30" s="9"/>
      <c r="BJ30" s="9"/>
    </row>
    <row r="31" spans="2:58" ht="13.5" customHeight="1">
      <c r="B31" s="142"/>
      <c r="C31" s="15"/>
      <c r="D31" s="40"/>
      <c r="E31" s="143"/>
      <c r="F31" s="143"/>
      <c r="G31" s="143"/>
      <c r="H31" s="143"/>
      <c r="I31" s="143"/>
      <c r="J31" s="140"/>
      <c r="K31" s="140"/>
      <c r="L31" s="140"/>
      <c r="M31" s="140"/>
      <c r="N31" s="140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7"/>
      <c r="AV31" s="107"/>
      <c r="AW31" s="107"/>
      <c r="AX31" s="107"/>
      <c r="AY31" s="107"/>
      <c r="AZ31" s="107"/>
      <c r="BB31" s="15"/>
      <c r="BD31" s="15"/>
      <c r="BF31" s="15"/>
    </row>
    <row r="32" spans="2:62" ht="13.5" customHeight="1">
      <c r="B32" s="139"/>
      <c r="C32" s="15" t="s">
        <v>198</v>
      </c>
      <c r="D32" s="40"/>
      <c r="E32" s="140">
        <v>7523</v>
      </c>
      <c r="F32" s="140">
        <v>148</v>
      </c>
      <c r="G32" s="140">
        <v>1387</v>
      </c>
      <c r="H32" s="140">
        <v>3057</v>
      </c>
      <c r="I32" s="140">
        <v>2931</v>
      </c>
      <c r="J32" s="140">
        <v>7169</v>
      </c>
      <c r="K32" s="140">
        <v>100</v>
      </c>
      <c r="L32" s="140">
        <v>1119</v>
      </c>
      <c r="M32" s="140">
        <v>2816</v>
      </c>
      <c r="N32" s="140">
        <v>3134</v>
      </c>
      <c r="O32" s="133"/>
      <c r="P32" s="133"/>
      <c r="Q32" s="133"/>
      <c r="R32" s="133"/>
      <c r="S32" s="133"/>
      <c r="T32" s="133"/>
      <c r="U32" s="133"/>
      <c r="V32" s="133"/>
      <c r="W32" s="133"/>
      <c r="X32" s="133"/>
      <c r="Y32" s="133"/>
      <c r="Z32" s="133"/>
      <c r="AA32" s="133"/>
      <c r="AB32" s="133"/>
      <c r="AC32" s="133"/>
      <c r="AD32" s="133"/>
      <c r="AE32" s="133"/>
      <c r="AF32" s="133"/>
      <c r="AG32" s="133"/>
      <c r="AH32" s="133"/>
      <c r="AI32" s="133"/>
      <c r="AJ32" s="133"/>
      <c r="AK32" s="133"/>
      <c r="AL32" s="133"/>
      <c r="AM32" s="133"/>
      <c r="AN32" s="133"/>
      <c r="AO32" s="133"/>
      <c r="AP32" s="133"/>
      <c r="AQ32" s="133"/>
      <c r="AR32" s="133"/>
      <c r="AS32" s="133"/>
      <c r="AT32" s="133"/>
      <c r="AU32" s="133"/>
      <c r="AV32" s="133"/>
      <c r="AW32" s="133"/>
      <c r="AX32" s="133"/>
      <c r="AY32" s="133"/>
      <c r="AZ32" s="133"/>
      <c r="BA32" s="11"/>
      <c r="BB32" s="10"/>
      <c r="BC32" s="10"/>
      <c r="BD32" s="10"/>
      <c r="BE32" s="10"/>
      <c r="BF32" s="10"/>
      <c r="BG32" s="10"/>
      <c r="BH32" s="10"/>
      <c r="BI32" s="10"/>
      <c r="BJ32" s="10"/>
    </row>
    <row r="33" spans="2:62" ht="13.5" customHeight="1">
      <c r="B33" s="147" t="s">
        <v>209</v>
      </c>
      <c r="C33" s="15" t="s">
        <v>169</v>
      </c>
      <c r="D33" s="40"/>
      <c r="E33" s="140">
        <v>2626</v>
      </c>
      <c r="F33" s="140">
        <v>68</v>
      </c>
      <c r="G33" s="140">
        <v>701</v>
      </c>
      <c r="H33" s="140">
        <v>1013</v>
      </c>
      <c r="I33" s="140">
        <v>844</v>
      </c>
      <c r="J33" s="140">
        <v>2249</v>
      </c>
      <c r="K33" s="140">
        <v>54</v>
      </c>
      <c r="L33" s="140">
        <v>584</v>
      </c>
      <c r="M33" s="140">
        <v>969</v>
      </c>
      <c r="N33" s="140">
        <v>642</v>
      </c>
      <c r="O33" s="133"/>
      <c r="P33" s="133"/>
      <c r="Q33" s="133"/>
      <c r="R33" s="133"/>
      <c r="S33" s="133"/>
      <c r="T33" s="133"/>
      <c r="U33" s="133"/>
      <c r="V33" s="133"/>
      <c r="W33" s="133"/>
      <c r="X33" s="133"/>
      <c r="Y33" s="133"/>
      <c r="Z33" s="133"/>
      <c r="AA33" s="133"/>
      <c r="AB33" s="133"/>
      <c r="AC33" s="133"/>
      <c r="AD33" s="133"/>
      <c r="AE33" s="133"/>
      <c r="AF33" s="133"/>
      <c r="AG33" s="133"/>
      <c r="AH33" s="133"/>
      <c r="AI33" s="133"/>
      <c r="AJ33" s="133"/>
      <c r="AK33" s="133"/>
      <c r="AL33" s="133"/>
      <c r="AM33" s="133"/>
      <c r="AN33" s="133"/>
      <c r="AO33" s="133"/>
      <c r="AP33" s="133"/>
      <c r="AQ33" s="133"/>
      <c r="AR33" s="133"/>
      <c r="AS33" s="133"/>
      <c r="AT33" s="133"/>
      <c r="AU33" s="133"/>
      <c r="AV33" s="133"/>
      <c r="AW33" s="133"/>
      <c r="AX33" s="133"/>
      <c r="AY33" s="133"/>
      <c r="AZ33" s="133"/>
      <c r="BA33" s="11"/>
      <c r="BB33" s="10"/>
      <c r="BC33" s="10"/>
      <c r="BD33" s="10"/>
      <c r="BE33" s="10"/>
      <c r="BF33" s="10"/>
      <c r="BG33" s="10"/>
      <c r="BH33" s="10"/>
      <c r="BI33" s="10"/>
      <c r="BJ33" s="10"/>
    </row>
    <row r="34" spans="2:62" ht="13.5" customHeight="1">
      <c r="B34" s="142"/>
      <c r="C34" s="15" t="s">
        <v>170</v>
      </c>
      <c r="D34" s="40"/>
      <c r="E34" s="140">
        <v>4897</v>
      </c>
      <c r="F34" s="140">
        <v>80</v>
      </c>
      <c r="G34" s="140">
        <v>686</v>
      </c>
      <c r="H34" s="140">
        <v>2044</v>
      </c>
      <c r="I34" s="140">
        <v>2087</v>
      </c>
      <c r="J34" s="140">
        <v>4920</v>
      </c>
      <c r="K34" s="140">
        <v>46</v>
      </c>
      <c r="L34" s="140">
        <v>535</v>
      </c>
      <c r="M34" s="140">
        <v>1847</v>
      </c>
      <c r="N34" s="140">
        <v>2492</v>
      </c>
      <c r="O34" s="145"/>
      <c r="P34" s="145"/>
      <c r="Q34" s="145"/>
      <c r="R34" s="144"/>
      <c r="S34" s="145"/>
      <c r="T34" s="145"/>
      <c r="U34" s="145"/>
      <c r="V34" s="145"/>
      <c r="W34" s="145"/>
      <c r="X34" s="145"/>
      <c r="Y34" s="144"/>
      <c r="Z34" s="145"/>
      <c r="AA34" s="145"/>
      <c r="AB34" s="145"/>
      <c r="AC34" s="145"/>
      <c r="AD34" s="145"/>
      <c r="AE34" s="145"/>
      <c r="AF34" s="144"/>
      <c r="AG34" s="145"/>
      <c r="AH34" s="145"/>
      <c r="AI34" s="145"/>
      <c r="AJ34" s="145"/>
      <c r="AK34" s="145"/>
      <c r="AL34" s="145"/>
      <c r="AM34" s="144"/>
      <c r="AN34" s="145"/>
      <c r="AO34" s="145"/>
      <c r="AP34" s="145"/>
      <c r="AQ34" s="145"/>
      <c r="AR34" s="145"/>
      <c r="AS34" s="145"/>
      <c r="AT34" s="144"/>
      <c r="AU34" s="145"/>
      <c r="AV34" s="145"/>
      <c r="AW34" s="145"/>
      <c r="AX34" s="145"/>
      <c r="AY34" s="107"/>
      <c r="AZ34" s="107"/>
      <c r="BA34" s="10"/>
      <c r="BB34" s="10"/>
      <c r="BC34" s="10"/>
      <c r="BD34" s="10"/>
      <c r="BE34" s="10"/>
      <c r="BF34" s="10"/>
      <c r="BG34" s="10"/>
      <c r="BH34" s="10"/>
      <c r="BI34" s="10"/>
      <c r="BJ34" s="10"/>
    </row>
    <row r="35" spans="2:62" ht="13.5" customHeight="1">
      <c r="B35" s="142"/>
      <c r="C35" s="15"/>
      <c r="D35" s="40"/>
      <c r="E35" s="143"/>
      <c r="F35" s="143"/>
      <c r="G35" s="143"/>
      <c r="H35" s="143"/>
      <c r="I35" s="143"/>
      <c r="J35" s="140"/>
      <c r="K35" s="140"/>
      <c r="L35" s="140"/>
      <c r="M35" s="140"/>
      <c r="N35" s="140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7"/>
      <c r="AV35" s="107"/>
      <c r="AW35" s="107"/>
      <c r="AX35" s="107"/>
      <c r="AY35" s="107"/>
      <c r="AZ35" s="107"/>
      <c r="BA35" s="11"/>
      <c r="BB35" s="10"/>
      <c r="BC35" s="10"/>
      <c r="BD35" s="10"/>
      <c r="BE35" s="10"/>
      <c r="BF35" s="10"/>
      <c r="BG35" s="10"/>
      <c r="BH35" s="10"/>
      <c r="BI35" s="10"/>
      <c r="BJ35" s="10"/>
    </row>
    <row r="36" spans="2:62" ht="13.5" customHeight="1">
      <c r="B36" s="139"/>
      <c r="C36" s="15" t="s">
        <v>198</v>
      </c>
      <c r="D36" s="40"/>
      <c r="E36" s="140">
        <v>8357</v>
      </c>
      <c r="F36" s="140">
        <v>108</v>
      </c>
      <c r="G36" s="140">
        <v>1141</v>
      </c>
      <c r="H36" s="140">
        <v>3981</v>
      </c>
      <c r="I36" s="140">
        <v>3127</v>
      </c>
      <c r="J36" s="140">
        <v>7980</v>
      </c>
      <c r="K36" s="140">
        <v>48</v>
      </c>
      <c r="L36" s="140">
        <v>900</v>
      </c>
      <c r="M36" s="140">
        <v>4463</v>
      </c>
      <c r="N36" s="140">
        <v>2569</v>
      </c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10"/>
      <c r="BB36" s="10"/>
      <c r="BC36" s="10"/>
      <c r="BD36" s="10"/>
      <c r="BE36" s="10"/>
      <c r="BF36" s="10"/>
      <c r="BG36" s="10"/>
      <c r="BH36" s="10"/>
      <c r="BI36" s="10"/>
      <c r="BJ36" s="10"/>
    </row>
    <row r="37" spans="2:62" ht="13.5" customHeight="1">
      <c r="B37" s="141" t="s">
        <v>210</v>
      </c>
      <c r="C37" s="15" t="s">
        <v>169</v>
      </c>
      <c r="D37" s="40"/>
      <c r="E37" s="140">
        <v>2114</v>
      </c>
      <c r="F37" s="140">
        <v>75</v>
      </c>
      <c r="G37" s="140">
        <v>456</v>
      </c>
      <c r="H37" s="140">
        <v>1333</v>
      </c>
      <c r="I37" s="140">
        <v>250</v>
      </c>
      <c r="J37" s="140">
        <v>2436</v>
      </c>
      <c r="K37" s="140">
        <v>40</v>
      </c>
      <c r="L37" s="140">
        <v>350</v>
      </c>
      <c r="M37" s="140">
        <v>1380</v>
      </c>
      <c r="N37" s="140">
        <v>666</v>
      </c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24"/>
      <c r="BB37" s="15"/>
      <c r="BC37" s="24"/>
      <c r="BD37" s="15"/>
      <c r="BE37" s="24"/>
      <c r="BF37" s="15"/>
      <c r="BG37" s="24"/>
      <c r="BH37" s="24"/>
      <c r="BI37" s="24"/>
      <c r="BJ37" s="24"/>
    </row>
    <row r="38" spans="2:62" ht="13.5" customHeight="1">
      <c r="B38" s="142"/>
      <c r="C38" s="15" t="s">
        <v>170</v>
      </c>
      <c r="D38" s="40"/>
      <c r="E38" s="140">
        <v>6243</v>
      </c>
      <c r="F38" s="140">
        <v>33</v>
      </c>
      <c r="G38" s="140">
        <v>685</v>
      </c>
      <c r="H38" s="140">
        <v>2648</v>
      </c>
      <c r="I38" s="140">
        <v>2877</v>
      </c>
      <c r="J38" s="140">
        <v>5544</v>
      </c>
      <c r="K38" s="140">
        <v>8</v>
      </c>
      <c r="L38" s="140">
        <v>550</v>
      </c>
      <c r="M38" s="140">
        <v>3083</v>
      </c>
      <c r="N38" s="140">
        <v>1903</v>
      </c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10"/>
      <c r="BB38" s="10"/>
      <c r="BC38" s="10"/>
      <c r="BD38" s="10"/>
      <c r="BE38" s="10"/>
      <c r="BF38" s="10"/>
      <c r="BG38" s="10"/>
      <c r="BH38" s="10"/>
      <c r="BI38" s="10"/>
      <c r="BJ38" s="10"/>
    </row>
    <row r="39" spans="2:62" ht="13.5" customHeight="1">
      <c r="B39" s="142"/>
      <c r="C39" s="15"/>
      <c r="D39" s="40"/>
      <c r="E39" s="143"/>
      <c r="F39" s="143"/>
      <c r="G39" s="143"/>
      <c r="H39" s="143"/>
      <c r="I39" s="143"/>
      <c r="J39" s="140"/>
      <c r="K39" s="140"/>
      <c r="L39" s="140"/>
      <c r="M39" s="140"/>
      <c r="N39" s="140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82"/>
      <c r="AT39" s="82"/>
      <c r="AU39" s="82"/>
      <c r="AV39" s="82"/>
      <c r="AW39" s="82"/>
      <c r="AX39" s="82"/>
      <c r="AY39" s="82"/>
      <c r="AZ39" s="82"/>
      <c r="BA39" s="10"/>
      <c r="BB39" s="10"/>
      <c r="BC39" s="10"/>
      <c r="BD39" s="10"/>
      <c r="BE39" s="10"/>
      <c r="BF39" s="10"/>
      <c r="BG39" s="10"/>
      <c r="BH39" s="10"/>
      <c r="BI39" s="10"/>
      <c r="BJ39" s="10"/>
    </row>
    <row r="40" spans="2:62" ht="13.5" customHeight="1">
      <c r="B40" s="139"/>
      <c r="C40" s="15" t="s">
        <v>198</v>
      </c>
      <c r="D40" s="40"/>
      <c r="E40" s="140">
        <v>7000</v>
      </c>
      <c r="F40" s="140">
        <v>406</v>
      </c>
      <c r="G40" s="140">
        <v>1211</v>
      </c>
      <c r="H40" s="140">
        <v>3716</v>
      </c>
      <c r="I40" s="140">
        <v>1667</v>
      </c>
      <c r="J40" s="140">
        <v>5986</v>
      </c>
      <c r="K40" s="140">
        <v>416</v>
      </c>
      <c r="L40" s="140">
        <v>979</v>
      </c>
      <c r="M40" s="140">
        <v>2900</v>
      </c>
      <c r="N40" s="140">
        <v>1691</v>
      </c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10"/>
      <c r="BB40" s="10"/>
      <c r="BC40" s="10"/>
      <c r="BD40" s="10"/>
      <c r="BE40" s="10"/>
      <c r="BF40" s="10"/>
      <c r="BG40" s="10"/>
      <c r="BH40" s="10"/>
      <c r="BI40" s="10"/>
      <c r="BJ40" s="10"/>
    </row>
    <row r="41" spans="2:62" ht="13.5" customHeight="1">
      <c r="B41" s="141" t="s">
        <v>211</v>
      </c>
      <c r="C41" s="15" t="s">
        <v>169</v>
      </c>
      <c r="D41" s="40"/>
      <c r="E41" s="140">
        <v>2842</v>
      </c>
      <c r="F41" s="140">
        <v>182</v>
      </c>
      <c r="G41" s="140">
        <v>469</v>
      </c>
      <c r="H41" s="140">
        <v>1463</v>
      </c>
      <c r="I41" s="140">
        <v>728</v>
      </c>
      <c r="J41" s="140">
        <v>2363</v>
      </c>
      <c r="K41" s="140">
        <v>197</v>
      </c>
      <c r="L41" s="140">
        <v>425</v>
      </c>
      <c r="M41" s="140">
        <v>1173</v>
      </c>
      <c r="N41" s="140">
        <v>568</v>
      </c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82"/>
      <c r="AY41" s="82"/>
      <c r="AZ41" s="82"/>
      <c r="BA41" s="11"/>
      <c r="BB41" s="10"/>
      <c r="BC41" s="10"/>
      <c r="BD41" s="10"/>
      <c r="BE41" s="10"/>
      <c r="BF41" s="10"/>
      <c r="BG41" s="10"/>
      <c r="BH41" s="10"/>
      <c r="BI41" s="10"/>
      <c r="BJ41" s="10"/>
    </row>
    <row r="42" spans="2:62" ht="13.5" customHeight="1">
      <c r="B42" s="142"/>
      <c r="C42" s="15" t="s">
        <v>170</v>
      </c>
      <c r="D42" s="40"/>
      <c r="E42" s="140">
        <v>4158</v>
      </c>
      <c r="F42" s="140">
        <v>224</v>
      </c>
      <c r="G42" s="140">
        <v>742</v>
      </c>
      <c r="H42" s="140">
        <v>2253</v>
      </c>
      <c r="I42" s="140">
        <v>939</v>
      </c>
      <c r="J42" s="140">
        <v>3623</v>
      </c>
      <c r="K42" s="140">
        <v>219</v>
      </c>
      <c r="L42" s="140">
        <v>554</v>
      </c>
      <c r="M42" s="140">
        <v>1727</v>
      </c>
      <c r="N42" s="140">
        <v>1123</v>
      </c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82"/>
      <c r="AP42" s="82"/>
      <c r="AQ42" s="82"/>
      <c r="AR42" s="82"/>
      <c r="AS42" s="82"/>
      <c r="AT42" s="82"/>
      <c r="AU42" s="82"/>
      <c r="AV42" s="82"/>
      <c r="AW42" s="82"/>
      <c r="AX42" s="82"/>
      <c r="AY42" s="82"/>
      <c r="AZ42" s="82"/>
      <c r="BA42" s="10"/>
      <c r="BB42" s="10"/>
      <c r="BC42" s="10"/>
      <c r="BD42" s="10"/>
      <c r="BE42" s="10"/>
      <c r="BF42" s="10"/>
      <c r="BG42" s="10"/>
      <c r="BH42" s="10"/>
      <c r="BI42" s="10"/>
      <c r="BJ42" s="10"/>
    </row>
    <row r="43" spans="2:52" ht="13.5" customHeight="1">
      <c r="B43" s="142"/>
      <c r="C43" s="15"/>
      <c r="D43" s="40"/>
      <c r="E43" s="143"/>
      <c r="F43" s="143"/>
      <c r="G43" s="143"/>
      <c r="H43" s="143"/>
      <c r="I43" s="143"/>
      <c r="J43" s="140"/>
      <c r="K43" s="140"/>
      <c r="L43" s="140"/>
      <c r="M43" s="140"/>
      <c r="N43" s="140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2"/>
      <c r="AQ43" s="82"/>
      <c r="AR43" s="82"/>
      <c r="AS43" s="82"/>
      <c r="AT43" s="82"/>
      <c r="AU43" s="82"/>
      <c r="AV43" s="82"/>
      <c r="AW43" s="82"/>
      <c r="AX43" s="82"/>
      <c r="AY43" s="82"/>
      <c r="AZ43" s="82"/>
    </row>
    <row r="44" spans="2:52" ht="13.5" customHeight="1">
      <c r="B44" s="139"/>
      <c r="C44" s="15" t="s">
        <v>198</v>
      </c>
      <c r="D44" s="40"/>
      <c r="E44" s="140">
        <v>13920</v>
      </c>
      <c r="F44" s="140">
        <v>989</v>
      </c>
      <c r="G44" s="140">
        <v>2147</v>
      </c>
      <c r="H44" s="140">
        <v>6211</v>
      </c>
      <c r="I44" s="140">
        <v>4573</v>
      </c>
      <c r="J44" s="140">
        <v>13608</v>
      </c>
      <c r="K44" s="140">
        <v>622</v>
      </c>
      <c r="L44" s="140">
        <v>2112</v>
      </c>
      <c r="M44" s="140">
        <v>6596</v>
      </c>
      <c r="N44" s="140">
        <v>4278</v>
      </c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</row>
    <row r="45" spans="2:52" ht="13.5" customHeight="1">
      <c r="B45" s="141" t="s">
        <v>212</v>
      </c>
      <c r="C45" s="15" t="s">
        <v>169</v>
      </c>
      <c r="D45" s="40"/>
      <c r="E45" s="140">
        <v>3285</v>
      </c>
      <c r="F45" s="140">
        <v>452</v>
      </c>
      <c r="G45" s="140">
        <v>604</v>
      </c>
      <c r="H45" s="140">
        <v>1208</v>
      </c>
      <c r="I45" s="140">
        <v>1021</v>
      </c>
      <c r="J45" s="140">
        <v>3160</v>
      </c>
      <c r="K45" s="140">
        <v>258</v>
      </c>
      <c r="L45" s="140">
        <v>598</v>
      </c>
      <c r="M45" s="140">
        <v>1680</v>
      </c>
      <c r="N45" s="140">
        <v>624</v>
      </c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82"/>
      <c r="AO45" s="82"/>
      <c r="AP45" s="82"/>
      <c r="AQ45" s="82"/>
      <c r="AR45" s="82"/>
      <c r="AS45" s="82"/>
      <c r="AT45" s="82"/>
      <c r="AU45" s="82"/>
      <c r="AV45" s="82"/>
      <c r="AW45" s="82"/>
      <c r="AX45" s="82"/>
      <c r="AY45" s="82"/>
      <c r="AZ45" s="82"/>
    </row>
    <row r="46" spans="2:52" ht="13.5" customHeight="1">
      <c r="B46" s="142"/>
      <c r="C46" s="15" t="s">
        <v>170</v>
      </c>
      <c r="D46" s="40"/>
      <c r="E46" s="140">
        <v>10635</v>
      </c>
      <c r="F46" s="140">
        <v>537</v>
      </c>
      <c r="G46" s="140">
        <v>1543</v>
      </c>
      <c r="H46" s="140">
        <v>5003</v>
      </c>
      <c r="I46" s="140">
        <v>3552</v>
      </c>
      <c r="J46" s="140">
        <v>10448</v>
      </c>
      <c r="K46" s="140">
        <v>364</v>
      </c>
      <c r="L46" s="140">
        <v>1514</v>
      </c>
      <c r="M46" s="140">
        <v>4916</v>
      </c>
      <c r="N46" s="140">
        <v>3654</v>
      </c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  <c r="AO46" s="82"/>
      <c r="AP46" s="82"/>
      <c r="AQ46" s="82"/>
      <c r="AR46" s="82"/>
      <c r="AS46" s="82"/>
      <c r="AT46" s="82"/>
      <c r="AU46" s="82"/>
      <c r="AV46" s="82"/>
      <c r="AW46" s="82"/>
      <c r="AX46" s="82"/>
      <c r="AY46" s="82"/>
      <c r="AZ46" s="82"/>
    </row>
    <row r="47" spans="2:52" ht="13.5" customHeight="1">
      <c r="B47" s="142"/>
      <c r="C47" s="15"/>
      <c r="D47" s="40"/>
      <c r="E47" s="143"/>
      <c r="F47" s="143"/>
      <c r="G47" s="143"/>
      <c r="H47" s="143"/>
      <c r="I47" s="143"/>
      <c r="J47" s="140"/>
      <c r="K47" s="140"/>
      <c r="L47" s="140"/>
      <c r="M47" s="140"/>
      <c r="N47" s="140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  <c r="AO47" s="82"/>
      <c r="AP47" s="82"/>
      <c r="AQ47" s="82"/>
      <c r="AR47" s="82"/>
      <c r="AS47" s="82"/>
      <c r="AT47" s="82"/>
      <c r="AU47" s="82"/>
      <c r="AV47" s="82"/>
      <c r="AW47" s="82"/>
      <c r="AX47" s="82"/>
      <c r="AY47" s="82"/>
      <c r="AZ47" s="82"/>
    </row>
    <row r="48" spans="2:52" ht="13.5" customHeight="1">
      <c r="B48" s="139"/>
      <c r="C48" s="15" t="s">
        <v>198</v>
      </c>
      <c r="D48" s="40"/>
      <c r="E48" s="140">
        <v>11355</v>
      </c>
      <c r="F48" s="140">
        <v>40</v>
      </c>
      <c r="G48" s="140">
        <v>2315</v>
      </c>
      <c r="H48" s="140">
        <v>5219</v>
      </c>
      <c r="I48" s="140">
        <v>3781</v>
      </c>
      <c r="J48" s="140">
        <v>11767</v>
      </c>
      <c r="K48" s="140">
        <v>30</v>
      </c>
      <c r="L48" s="140">
        <v>2302</v>
      </c>
      <c r="M48" s="140">
        <v>5010</v>
      </c>
      <c r="N48" s="140">
        <v>4425</v>
      </c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82"/>
      <c r="AM48" s="82"/>
      <c r="AN48" s="82"/>
      <c r="AO48" s="82"/>
      <c r="AP48" s="82"/>
      <c r="AQ48" s="82"/>
      <c r="AR48" s="82"/>
      <c r="AS48" s="82"/>
      <c r="AT48" s="82"/>
      <c r="AU48" s="82"/>
      <c r="AV48" s="82"/>
      <c r="AW48" s="82"/>
      <c r="AX48" s="82"/>
      <c r="AY48" s="82"/>
      <c r="AZ48" s="82"/>
    </row>
    <row r="49" spans="2:14" ht="13.5" customHeight="1">
      <c r="B49" s="141" t="s">
        <v>213</v>
      </c>
      <c r="C49" s="15" t="s">
        <v>169</v>
      </c>
      <c r="D49" s="40"/>
      <c r="E49" s="140">
        <v>2404</v>
      </c>
      <c r="F49" s="140">
        <v>28</v>
      </c>
      <c r="G49" s="140">
        <v>539</v>
      </c>
      <c r="H49" s="140">
        <v>904</v>
      </c>
      <c r="I49" s="140">
        <v>933</v>
      </c>
      <c r="J49" s="140">
        <v>2700</v>
      </c>
      <c r="K49" s="140">
        <v>17</v>
      </c>
      <c r="L49" s="140">
        <v>676</v>
      </c>
      <c r="M49" s="140">
        <v>773</v>
      </c>
      <c r="N49" s="140">
        <v>1234</v>
      </c>
    </row>
    <row r="50" spans="2:14" ht="13.5" customHeight="1">
      <c r="B50" s="142"/>
      <c r="C50" s="15" t="s">
        <v>170</v>
      </c>
      <c r="D50" s="40"/>
      <c r="E50" s="140">
        <v>8951</v>
      </c>
      <c r="F50" s="140">
        <v>12</v>
      </c>
      <c r="G50" s="140">
        <v>1776</v>
      </c>
      <c r="H50" s="140">
        <v>4315</v>
      </c>
      <c r="I50" s="140">
        <v>2848</v>
      </c>
      <c r="J50" s="140">
        <v>9067</v>
      </c>
      <c r="K50" s="140">
        <v>13</v>
      </c>
      <c r="L50" s="140">
        <v>1626</v>
      </c>
      <c r="M50" s="140">
        <v>4237</v>
      </c>
      <c r="N50" s="140">
        <v>3191</v>
      </c>
    </row>
    <row r="51" spans="2:14" ht="13.5" customHeight="1">
      <c r="B51" s="142"/>
      <c r="C51" s="15"/>
      <c r="D51" s="40"/>
      <c r="E51" s="143"/>
      <c r="F51" s="143"/>
      <c r="G51" s="143"/>
      <c r="H51" s="143"/>
      <c r="I51" s="143"/>
      <c r="J51" s="140"/>
      <c r="K51" s="140"/>
      <c r="L51" s="140"/>
      <c r="M51" s="140"/>
      <c r="N51" s="140"/>
    </row>
    <row r="52" spans="2:14" ht="13.5" customHeight="1">
      <c r="B52" s="139"/>
      <c r="C52" s="15" t="s">
        <v>198</v>
      </c>
      <c r="D52" s="40"/>
      <c r="E52" s="140">
        <v>6611</v>
      </c>
      <c r="F52" s="148" t="s">
        <v>18</v>
      </c>
      <c r="G52" s="140">
        <v>1414</v>
      </c>
      <c r="H52" s="140">
        <v>2709</v>
      </c>
      <c r="I52" s="140">
        <v>2488</v>
      </c>
      <c r="J52" s="140">
        <v>6096</v>
      </c>
      <c r="K52" s="148" t="s">
        <v>18</v>
      </c>
      <c r="L52" s="140">
        <v>1640</v>
      </c>
      <c r="M52" s="140">
        <v>2244</v>
      </c>
      <c r="N52" s="140">
        <v>2212</v>
      </c>
    </row>
    <row r="53" spans="2:14" ht="13.5" customHeight="1">
      <c r="B53" s="141" t="s">
        <v>214</v>
      </c>
      <c r="C53" s="15" t="s">
        <v>169</v>
      </c>
      <c r="D53" s="40"/>
      <c r="E53" s="140">
        <v>2148</v>
      </c>
      <c r="F53" s="148" t="s">
        <v>18</v>
      </c>
      <c r="G53" s="140">
        <v>911</v>
      </c>
      <c r="H53" s="140">
        <v>741</v>
      </c>
      <c r="I53" s="140">
        <v>496</v>
      </c>
      <c r="J53" s="140">
        <v>2430</v>
      </c>
      <c r="K53" s="148" t="s">
        <v>18</v>
      </c>
      <c r="L53" s="140">
        <v>1214</v>
      </c>
      <c r="M53" s="140">
        <v>677</v>
      </c>
      <c r="N53" s="140">
        <v>539</v>
      </c>
    </row>
    <row r="54" spans="2:14" ht="13.5" customHeight="1">
      <c r="B54" s="142"/>
      <c r="C54" s="15" t="s">
        <v>170</v>
      </c>
      <c r="D54" s="40"/>
      <c r="E54" s="140">
        <v>4463</v>
      </c>
      <c r="F54" s="148" t="s">
        <v>18</v>
      </c>
      <c r="G54" s="140">
        <v>503</v>
      </c>
      <c r="H54" s="140">
        <v>1968</v>
      </c>
      <c r="I54" s="140">
        <v>1992</v>
      </c>
      <c r="J54" s="140">
        <v>3666</v>
      </c>
      <c r="K54" s="148" t="s">
        <v>18</v>
      </c>
      <c r="L54" s="140">
        <v>426</v>
      </c>
      <c r="M54" s="140">
        <v>1567</v>
      </c>
      <c r="N54" s="140">
        <v>1673</v>
      </c>
    </row>
    <row r="55" spans="2:14" ht="13.5" customHeight="1">
      <c r="B55" s="142"/>
      <c r="C55" s="15"/>
      <c r="D55" s="40"/>
      <c r="E55" s="143"/>
      <c r="F55" s="143"/>
      <c r="G55" s="143"/>
      <c r="H55" s="143"/>
      <c r="I55" s="143"/>
      <c r="J55" s="140"/>
      <c r="K55" s="140"/>
      <c r="L55" s="140"/>
      <c r="M55" s="140"/>
      <c r="N55" s="140"/>
    </row>
    <row r="56" spans="2:14" ht="13.5" customHeight="1">
      <c r="B56" s="139"/>
      <c r="C56" s="15" t="s">
        <v>198</v>
      </c>
      <c r="D56" s="40"/>
      <c r="E56" s="140">
        <v>11926</v>
      </c>
      <c r="F56" s="140">
        <v>496</v>
      </c>
      <c r="G56" s="140">
        <v>2138</v>
      </c>
      <c r="H56" s="140">
        <v>5754</v>
      </c>
      <c r="I56" s="140">
        <v>3538</v>
      </c>
      <c r="J56" s="140">
        <v>11831</v>
      </c>
      <c r="K56" s="140">
        <v>381</v>
      </c>
      <c r="L56" s="140">
        <v>1450</v>
      </c>
      <c r="M56" s="140">
        <v>5877</v>
      </c>
      <c r="N56" s="140">
        <v>4123</v>
      </c>
    </row>
    <row r="57" spans="2:14" ht="13.5" customHeight="1">
      <c r="B57" s="141" t="s">
        <v>215</v>
      </c>
      <c r="C57" s="15" t="s">
        <v>169</v>
      </c>
      <c r="D57" s="40"/>
      <c r="E57" s="140">
        <v>4458</v>
      </c>
      <c r="F57" s="140">
        <v>271</v>
      </c>
      <c r="G57" s="140">
        <v>853</v>
      </c>
      <c r="H57" s="140">
        <v>2424</v>
      </c>
      <c r="I57" s="140">
        <v>910</v>
      </c>
      <c r="J57" s="140">
        <v>4010</v>
      </c>
      <c r="K57" s="140">
        <v>147</v>
      </c>
      <c r="L57" s="140">
        <v>480</v>
      </c>
      <c r="M57" s="140">
        <v>2442</v>
      </c>
      <c r="N57" s="140">
        <v>941</v>
      </c>
    </row>
    <row r="58" spans="1:14" ht="13.5" customHeight="1">
      <c r="A58" s="116"/>
      <c r="B58" s="149"/>
      <c r="C58" s="150" t="s">
        <v>170</v>
      </c>
      <c r="D58" s="47"/>
      <c r="E58" s="138">
        <v>7468</v>
      </c>
      <c r="F58" s="138">
        <v>225</v>
      </c>
      <c r="G58" s="138">
        <v>1285</v>
      </c>
      <c r="H58" s="138">
        <v>3330</v>
      </c>
      <c r="I58" s="138">
        <v>2628</v>
      </c>
      <c r="J58" s="138">
        <v>7821</v>
      </c>
      <c r="K58" s="138">
        <v>234</v>
      </c>
      <c r="L58" s="138">
        <v>970</v>
      </c>
      <c r="M58" s="138">
        <v>3435</v>
      </c>
      <c r="N58" s="138">
        <v>3182</v>
      </c>
    </row>
    <row r="59" spans="1:11" ht="13.5" customHeight="1">
      <c r="A59" s="12" t="s">
        <v>259</v>
      </c>
      <c r="E59" s="11"/>
      <c r="F59" s="11"/>
      <c r="H59" s="19"/>
      <c r="I59" s="27"/>
      <c r="J59" s="27"/>
      <c r="K59" s="13"/>
    </row>
    <row r="60" spans="1:19" ht="13.5" customHeight="1">
      <c r="A60" s="12" t="s">
        <v>525</v>
      </c>
      <c r="F60" s="10"/>
      <c r="H60" s="19"/>
      <c r="I60" s="27"/>
      <c r="J60" s="27"/>
      <c r="K60" s="13"/>
      <c r="L60" s="28"/>
      <c r="O60" s="10"/>
      <c r="P60" s="8"/>
      <c r="Q60" s="29"/>
      <c r="R60" s="29"/>
      <c r="S60" s="30"/>
    </row>
    <row r="61" spans="5:19" ht="13.5" customHeight="1">
      <c r="E61" s="10"/>
      <c r="F61" s="10"/>
      <c r="G61" s="27"/>
      <c r="H61" s="27"/>
      <c r="I61" s="27"/>
      <c r="J61" s="27"/>
      <c r="K61" s="15"/>
      <c r="L61" s="28"/>
      <c r="O61" s="10"/>
      <c r="P61" s="8"/>
      <c r="Q61" s="29"/>
      <c r="R61" s="29"/>
      <c r="S61" s="30"/>
    </row>
    <row r="62" spans="5:19" ht="13.5" customHeight="1">
      <c r="E62" s="10"/>
      <c r="F62" s="10"/>
      <c r="G62" s="19"/>
      <c r="H62" s="19"/>
      <c r="I62" s="27"/>
      <c r="J62" s="27"/>
      <c r="K62" s="13"/>
      <c r="L62" s="31"/>
      <c r="O62" s="10"/>
      <c r="P62" s="8"/>
      <c r="Q62" s="29"/>
      <c r="R62" s="29"/>
      <c r="S62" s="30"/>
    </row>
    <row r="63" spans="5:19" ht="13.5" customHeight="1">
      <c r="E63" s="10"/>
      <c r="F63" s="10"/>
      <c r="H63" s="19"/>
      <c r="I63" s="27"/>
      <c r="J63" s="27"/>
      <c r="K63" s="13"/>
      <c r="L63" s="28"/>
      <c r="O63" s="10"/>
      <c r="P63" s="8"/>
      <c r="Q63" s="32"/>
      <c r="R63" s="32"/>
      <c r="S63" s="33"/>
    </row>
    <row r="64" spans="5:19" ht="13.5" customHeight="1">
      <c r="E64" s="10"/>
      <c r="F64" s="10"/>
      <c r="H64" s="19"/>
      <c r="I64" s="27"/>
      <c r="J64" s="27"/>
      <c r="K64" s="13"/>
      <c r="L64" s="28"/>
      <c r="O64" s="13"/>
      <c r="P64" s="8"/>
      <c r="Q64" s="32"/>
      <c r="R64" s="32"/>
      <c r="S64" s="33"/>
    </row>
    <row r="65" spans="5:19" ht="13.5" customHeight="1">
      <c r="E65" s="11"/>
      <c r="F65" s="11"/>
      <c r="H65" s="19"/>
      <c r="I65" s="27"/>
      <c r="J65" s="27"/>
      <c r="K65" s="13"/>
      <c r="L65" s="28"/>
      <c r="O65" s="11"/>
      <c r="P65" s="8"/>
      <c r="Q65" s="29"/>
      <c r="R65" s="29"/>
      <c r="S65" s="30"/>
    </row>
    <row r="66" spans="5:19" ht="13.5" customHeight="1">
      <c r="E66" s="10"/>
      <c r="F66" s="10"/>
      <c r="G66" s="27"/>
      <c r="H66" s="27"/>
      <c r="I66" s="27"/>
      <c r="J66" s="27"/>
      <c r="K66" s="15"/>
      <c r="L66" s="28"/>
      <c r="O66" s="10"/>
      <c r="P66" s="8"/>
      <c r="Q66" s="34"/>
      <c r="R66" s="34"/>
      <c r="S66" s="30"/>
    </row>
    <row r="67" spans="5:19" ht="13.5" customHeight="1">
      <c r="E67" s="15"/>
      <c r="F67" s="15"/>
      <c r="G67" s="19"/>
      <c r="H67" s="19"/>
      <c r="I67" s="27"/>
      <c r="J67" s="27"/>
      <c r="K67" s="13"/>
      <c r="L67" s="31"/>
      <c r="O67" s="8"/>
      <c r="P67" s="35"/>
      <c r="Q67" s="29"/>
      <c r="R67" s="29"/>
      <c r="S67" s="30"/>
    </row>
    <row r="68" spans="5:19" ht="13.5" customHeight="1">
      <c r="E68" s="9"/>
      <c r="F68" s="9"/>
      <c r="H68" s="19"/>
      <c r="I68" s="27"/>
      <c r="J68" s="27"/>
      <c r="K68" s="13"/>
      <c r="L68" s="28"/>
      <c r="O68" s="9"/>
      <c r="P68" s="36"/>
      <c r="Q68" s="29"/>
      <c r="R68" s="29"/>
      <c r="S68" s="30"/>
    </row>
    <row r="69" spans="5:16" ht="13.5" customHeight="1">
      <c r="E69" s="10"/>
      <c r="F69" s="10"/>
      <c r="H69" s="19"/>
      <c r="I69" s="27"/>
      <c r="J69" s="27"/>
      <c r="K69" s="13"/>
      <c r="L69" s="28"/>
      <c r="O69" s="11"/>
      <c r="P69" s="8"/>
    </row>
    <row r="70" spans="5:16" ht="13.5" customHeight="1">
      <c r="E70" s="10"/>
      <c r="F70" s="10"/>
      <c r="H70" s="19"/>
      <c r="I70" s="27"/>
      <c r="J70" s="27"/>
      <c r="K70" s="13"/>
      <c r="L70" s="28"/>
      <c r="O70" s="11"/>
      <c r="P70" s="8"/>
    </row>
    <row r="71" spans="5:16" ht="13.5" customHeight="1">
      <c r="E71" s="11"/>
      <c r="F71" s="11"/>
      <c r="G71" s="27"/>
      <c r="H71" s="27"/>
      <c r="I71" s="27"/>
      <c r="J71" s="27"/>
      <c r="K71" s="15"/>
      <c r="L71" s="28"/>
      <c r="O71" s="11"/>
      <c r="P71" s="8"/>
    </row>
    <row r="72" spans="5:16" ht="13.5" customHeight="1">
      <c r="E72" s="10"/>
      <c r="F72" s="10"/>
      <c r="G72" s="19"/>
      <c r="H72" s="19"/>
      <c r="I72" s="27"/>
      <c r="J72" s="27"/>
      <c r="K72" s="13"/>
      <c r="L72" s="31"/>
      <c r="O72" s="10"/>
      <c r="P72" s="8"/>
    </row>
    <row r="73" spans="5:16" ht="13.5" customHeight="1">
      <c r="E73" s="15"/>
      <c r="F73" s="15"/>
      <c r="H73" s="19"/>
      <c r="I73" s="27"/>
      <c r="J73" s="27"/>
      <c r="K73" s="13"/>
      <c r="L73" s="28"/>
      <c r="O73" s="15"/>
      <c r="P73" s="8"/>
    </row>
    <row r="74" spans="5:16" ht="13.5" customHeight="1">
      <c r="E74" s="9"/>
      <c r="F74" s="9"/>
      <c r="H74" s="19"/>
      <c r="I74" s="27"/>
      <c r="J74" s="27"/>
      <c r="K74" s="13"/>
      <c r="L74" s="28"/>
      <c r="O74" s="14"/>
      <c r="P74" s="36"/>
    </row>
    <row r="75" spans="5:16" ht="13.5" customHeight="1">
      <c r="E75" s="10"/>
      <c r="F75" s="10"/>
      <c r="G75" s="27"/>
      <c r="H75" s="27"/>
      <c r="I75" s="27"/>
      <c r="J75" s="27"/>
      <c r="K75" s="15"/>
      <c r="L75" s="28"/>
      <c r="O75" s="10"/>
      <c r="P75" s="8"/>
    </row>
    <row r="76" spans="5:16" ht="13.5" customHeight="1">
      <c r="E76" s="10"/>
      <c r="F76" s="10"/>
      <c r="G76" s="19"/>
      <c r="H76" s="19"/>
      <c r="I76" s="27"/>
      <c r="J76" s="27"/>
      <c r="K76" s="13"/>
      <c r="L76" s="31"/>
      <c r="O76" s="10"/>
      <c r="P76" s="8"/>
    </row>
    <row r="77" spans="5:16" ht="13.5" customHeight="1">
      <c r="E77" s="10"/>
      <c r="F77" s="10"/>
      <c r="H77" s="19"/>
      <c r="I77" s="27"/>
      <c r="J77" s="27"/>
      <c r="K77" s="13"/>
      <c r="L77" s="28"/>
      <c r="O77" s="13"/>
      <c r="P77" s="8"/>
    </row>
    <row r="78" spans="5:16" ht="13.5" customHeight="1">
      <c r="E78" s="10"/>
      <c r="F78" s="10"/>
      <c r="G78" s="27"/>
      <c r="H78" s="27"/>
      <c r="I78" s="27"/>
      <c r="J78" s="27"/>
      <c r="K78" s="15"/>
      <c r="L78" s="28"/>
      <c r="O78" s="11"/>
      <c r="P78" s="8"/>
    </row>
    <row r="79" spans="5:16" ht="13.5" customHeight="1">
      <c r="E79" s="11"/>
      <c r="F79" s="11"/>
      <c r="G79" s="19"/>
      <c r="H79" s="19"/>
      <c r="I79" s="27"/>
      <c r="J79" s="27"/>
      <c r="K79" s="13"/>
      <c r="L79" s="31"/>
      <c r="O79" s="37"/>
      <c r="P79" s="8"/>
    </row>
    <row r="80" spans="5:16" ht="13.5" customHeight="1">
      <c r="E80" s="10"/>
      <c r="F80" s="10"/>
      <c r="H80" s="19"/>
      <c r="I80" s="27"/>
      <c r="J80" s="27"/>
      <c r="K80" s="13"/>
      <c r="L80" s="28"/>
      <c r="O80" s="10"/>
      <c r="P80" s="8"/>
    </row>
    <row r="81" spans="5:16" ht="13.5" customHeight="1">
      <c r="E81" s="10"/>
      <c r="F81" s="10"/>
      <c r="G81" s="27"/>
      <c r="H81" s="27"/>
      <c r="I81" s="27"/>
      <c r="J81" s="27"/>
      <c r="K81" s="15"/>
      <c r="L81" s="28"/>
      <c r="O81" s="13"/>
      <c r="P81" s="8"/>
    </row>
    <row r="82" spans="5:16" ht="13.5" customHeight="1">
      <c r="E82" s="11"/>
      <c r="F82" s="11"/>
      <c r="G82" s="19"/>
      <c r="H82" s="19"/>
      <c r="I82" s="27"/>
      <c r="J82" s="27"/>
      <c r="K82" s="13"/>
      <c r="L82" s="31"/>
      <c r="O82" s="10"/>
      <c r="P82" s="8"/>
    </row>
    <row r="83" spans="5:16" ht="13.5" customHeight="1">
      <c r="E83" s="10"/>
      <c r="F83" s="10"/>
      <c r="H83" s="19"/>
      <c r="I83" s="27"/>
      <c r="J83" s="27"/>
      <c r="K83" s="13"/>
      <c r="L83" s="28"/>
      <c r="O83" s="13"/>
      <c r="P83" s="8"/>
    </row>
    <row r="84" spans="8:12" ht="13.5" customHeight="1">
      <c r="H84" s="19"/>
      <c r="I84" s="27"/>
      <c r="J84" s="27"/>
      <c r="K84" s="10"/>
      <c r="L84" s="28"/>
    </row>
    <row r="85" spans="8:12" ht="13.5" customHeight="1">
      <c r="H85" s="19"/>
      <c r="I85" s="27"/>
      <c r="J85" s="27"/>
      <c r="K85" s="13"/>
      <c r="L85" s="28"/>
    </row>
    <row r="86" spans="8:12" ht="13.5" customHeight="1">
      <c r="H86" s="19"/>
      <c r="I86" s="27"/>
      <c r="J86" s="27"/>
      <c r="K86" s="13"/>
      <c r="L86" s="28"/>
    </row>
    <row r="87" spans="8:12" ht="13.5" customHeight="1">
      <c r="H87" s="19"/>
      <c r="I87" s="27"/>
      <c r="J87" s="27"/>
      <c r="K87" s="13"/>
      <c r="L87" s="28"/>
    </row>
    <row r="88" spans="8:12" ht="13.5" customHeight="1">
      <c r="H88" s="19"/>
      <c r="I88" s="27"/>
      <c r="J88" s="27"/>
      <c r="K88" s="13"/>
      <c r="L88" s="28"/>
    </row>
    <row r="89" spans="7:12" ht="13.5" customHeight="1">
      <c r="G89" s="27"/>
      <c r="H89" s="27"/>
      <c r="I89" s="27"/>
      <c r="J89" s="27"/>
      <c r="K89" s="15"/>
      <c r="L89" s="28"/>
    </row>
    <row r="90" spans="7:12" ht="13.5" customHeight="1">
      <c r="G90" s="19"/>
      <c r="H90" s="19"/>
      <c r="I90" s="27"/>
      <c r="J90" s="27"/>
      <c r="K90" s="13"/>
      <c r="L90" s="31"/>
    </row>
    <row r="91" spans="8:12" ht="13.5" customHeight="1">
      <c r="H91" s="19"/>
      <c r="I91" s="27"/>
      <c r="J91" s="27"/>
      <c r="K91" s="13"/>
      <c r="L91" s="28"/>
    </row>
    <row r="92" spans="7:12" ht="4.5" customHeight="1">
      <c r="G92" s="27"/>
      <c r="H92" s="27"/>
      <c r="I92" s="27"/>
      <c r="J92" s="27"/>
      <c r="K92" s="10"/>
      <c r="L92" s="28"/>
    </row>
    <row r="93" spans="7:12" ht="11.25" customHeight="1">
      <c r="G93" s="19"/>
      <c r="H93" s="19"/>
      <c r="I93" s="27"/>
      <c r="J93" s="27"/>
      <c r="K93" s="13"/>
      <c r="L93" s="31"/>
    </row>
    <row r="94" spans="8:12" ht="11.25" customHeight="1">
      <c r="H94" s="19"/>
      <c r="I94" s="27"/>
      <c r="J94" s="27"/>
      <c r="K94" s="13"/>
      <c r="L94" s="15"/>
    </row>
    <row r="95" ht="11.25" customHeight="1">
      <c r="G95" s="38"/>
    </row>
    <row r="96" ht="11.25" customHeight="1">
      <c r="G96" s="38"/>
    </row>
    <row r="97" ht="11.25" customHeight="1"/>
  </sheetData>
  <sheetProtection/>
  <mergeCells count="4">
    <mergeCell ref="E3:I3"/>
    <mergeCell ref="J3:N3"/>
    <mergeCell ref="A3:D4"/>
    <mergeCell ref="A1:N1"/>
  </mergeCells>
  <printOptions/>
  <pageMargins left="0.7874015748031497" right="0.3937007874015748" top="0.7874015748031497" bottom="0.1968503937007874" header="0.3937007874015748" footer="0.1968503937007874"/>
  <pageSetup firstPageNumber="222" useFirstPageNumber="1" horizontalDpi="600" verticalDpi="600" orientation="portrait" paperSize="9" r:id="rId2"/>
  <headerFooter alignWithMargins="0">
    <oddHeader xml:space="preserve">&amp;L&amp;"ＭＳ 明朝,標準"&amp;8&amp;P　区 立 施 設&amp;R&amp;"ＭＳ 明朝,標準"&amp;8 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72"/>
  <sheetViews>
    <sheetView zoomScalePageLayoutView="0" workbookViewId="0" topLeftCell="A1">
      <selection activeCell="R9" sqref="R9"/>
    </sheetView>
  </sheetViews>
  <sheetFormatPr defaultColWidth="15.625" defaultRowHeight="13.5"/>
  <cols>
    <col min="1" max="8" width="7.25390625" style="185" customWidth="1"/>
    <col min="9" max="9" width="7.25390625" style="189" customWidth="1"/>
    <col min="10" max="11" width="7.25390625" style="185" customWidth="1"/>
    <col min="12" max="12" width="7.25390625" style="191" customWidth="1"/>
    <col min="13" max="13" width="7.375" style="191" customWidth="1"/>
    <col min="14" max="19" width="4.75390625" style="185" customWidth="1"/>
    <col min="20" max="20" width="9.00390625" style="185" customWidth="1"/>
    <col min="21" max="47" width="4.75390625" style="185" customWidth="1"/>
    <col min="48" max="48" width="2.625" style="185" customWidth="1"/>
    <col min="49" max="64" width="2.00390625" style="185" customWidth="1"/>
    <col min="65" max="65" width="1.875" style="185" customWidth="1"/>
    <col min="66" max="16384" width="15.625" style="185" customWidth="1"/>
  </cols>
  <sheetData>
    <row r="1" spans="1:44" ht="18" customHeight="1">
      <c r="A1" s="456" t="s">
        <v>827</v>
      </c>
      <c r="B1" s="456"/>
      <c r="C1" s="456"/>
      <c r="D1" s="456"/>
      <c r="E1" s="456"/>
      <c r="F1" s="456"/>
      <c r="G1" s="456"/>
      <c r="H1" s="456"/>
      <c r="I1" s="456"/>
      <c r="J1" s="456"/>
      <c r="K1" s="456"/>
      <c r="L1" s="456"/>
      <c r="M1" s="183"/>
      <c r="N1" s="183"/>
      <c r="O1" s="183"/>
      <c r="P1" s="183"/>
      <c r="Q1" s="183"/>
      <c r="R1" s="183"/>
      <c r="S1" s="183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84"/>
      <c r="AF1" s="184"/>
      <c r="AG1" s="184"/>
      <c r="AH1" s="184"/>
      <c r="AI1" s="184"/>
      <c r="AJ1" s="184"/>
      <c r="AK1" s="184"/>
      <c r="AL1" s="184"/>
      <c r="AM1" s="184"/>
      <c r="AN1" s="184"/>
      <c r="AO1" s="184"/>
      <c r="AP1" s="184"/>
      <c r="AQ1" s="184"/>
      <c r="AR1" s="184"/>
    </row>
    <row r="2" spans="4:16" ht="15" customHeight="1"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</row>
    <row r="3" spans="1:21" ht="15" customHeight="1" thickBot="1">
      <c r="A3" s="187" t="s">
        <v>375</v>
      </c>
      <c r="B3" s="187"/>
      <c r="E3" s="188"/>
      <c r="J3" s="190"/>
      <c r="K3" s="190"/>
      <c r="U3" s="192"/>
    </row>
    <row r="4" spans="1:44" ht="18" customHeight="1">
      <c r="A4" s="459" t="s">
        <v>26</v>
      </c>
      <c r="B4" s="460"/>
      <c r="C4" s="457" t="s">
        <v>740</v>
      </c>
      <c r="D4" s="458"/>
      <c r="E4" s="457" t="s">
        <v>376</v>
      </c>
      <c r="F4" s="458"/>
      <c r="G4" s="457" t="s">
        <v>739</v>
      </c>
      <c r="H4" s="458"/>
      <c r="I4" s="457" t="s">
        <v>738</v>
      </c>
      <c r="J4" s="458"/>
      <c r="K4" s="457" t="s">
        <v>377</v>
      </c>
      <c r="L4" s="463"/>
      <c r="M4" s="193"/>
      <c r="N4" s="194"/>
      <c r="O4" s="194"/>
      <c r="P4" s="194"/>
      <c r="Q4" s="195"/>
      <c r="R4" s="194"/>
      <c r="S4" s="194"/>
      <c r="T4" s="194"/>
      <c r="U4" s="195"/>
      <c r="V4" s="194"/>
      <c r="W4" s="194"/>
      <c r="X4" s="194"/>
      <c r="Y4" s="196"/>
      <c r="Z4" s="196"/>
      <c r="AA4" s="196"/>
      <c r="AB4" s="196"/>
      <c r="AC4" s="196"/>
      <c r="AD4" s="196"/>
      <c r="AE4" s="196"/>
      <c r="AF4" s="196"/>
      <c r="AG4" s="196"/>
      <c r="AH4" s="196"/>
      <c r="AI4" s="196"/>
      <c r="AJ4" s="196"/>
      <c r="AK4" s="196"/>
      <c r="AL4" s="196"/>
      <c r="AM4" s="196"/>
      <c r="AN4" s="196"/>
      <c r="AO4" s="196"/>
      <c r="AP4" s="196"/>
      <c r="AQ4" s="196"/>
      <c r="AR4" s="196"/>
    </row>
    <row r="5" spans="1:44" ht="18" customHeight="1">
      <c r="A5" s="461"/>
      <c r="B5" s="462"/>
      <c r="C5" s="198" t="s">
        <v>69</v>
      </c>
      <c r="D5" s="198" t="s">
        <v>70</v>
      </c>
      <c r="E5" s="198" t="s">
        <v>69</v>
      </c>
      <c r="F5" s="198" t="s">
        <v>70</v>
      </c>
      <c r="G5" s="198" t="s">
        <v>69</v>
      </c>
      <c r="H5" s="198" t="s">
        <v>70</v>
      </c>
      <c r="I5" s="198" t="s">
        <v>69</v>
      </c>
      <c r="J5" s="198" t="s">
        <v>70</v>
      </c>
      <c r="K5" s="198" t="s">
        <v>69</v>
      </c>
      <c r="L5" s="197" t="s">
        <v>70</v>
      </c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4"/>
      <c r="X5" s="194"/>
      <c r="Y5" s="196"/>
      <c r="Z5" s="196"/>
      <c r="AA5" s="196"/>
      <c r="AB5" s="196"/>
      <c r="AC5" s="196"/>
      <c r="AD5" s="196"/>
      <c r="AE5" s="196"/>
      <c r="AF5" s="196"/>
      <c r="AG5" s="196"/>
      <c r="AH5" s="196"/>
      <c r="AI5" s="196"/>
      <c r="AJ5" s="196"/>
      <c r="AK5" s="196"/>
      <c r="AL5" s="196"/>
      <c r="AM5" s="196"/>
      <c r="AN5" s="196"/>
      <c r="AO5" s="196"/>
      <c r="AP5" s="196"/>
      <c r="AQ5" s="196"/>
      <c r="AR5" s="196"/>
    </row>
    <row r="6" spans="1:44" ht="18" customHeight="1">
      <c r="A6" s="464" t="s">
        <v>737</v>
      </c>
      <c r="B6" s="464"/>
      <c r="C6" s="300">
        <v>329</v>
      </c>
      <c r="D6" s="300">
        <v>309532</v>
      </c>
      <c r="E6" s="300">
        <v>73</v>
      </c>
      <c r="F6" s="300">
        <v>76989</v>
      </c>
      <c r="G6" s="300">
        <v>79</v>
      </c>
      <c r="H6" s="300">
        <v>90126</v>
      </c>
      <c r="I6" s="300" t="s">
        <v>18</v>
      </c>
      <c r="J6" s="300" t="s">
        <v>18</v>
      </c>
      <c r="K6" s="300">
        <v>17</v>
      </c>
      <c r="L6" s="300">
        <v>18699</v>
      </c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00"/>
      <c r="X6" s="200"/>
      <c r="Y6" s="200"/>
      <c r="Z6" s="200"/>
      <c r="AA6" s="200"/>
      <c r="AB6" s="200"/>
      <c r="AC6" s="200"/>
      <c r="AD6" s="200"/>
      <c r="AE6" s="200"/>
      <c r="AF6" s="200"/>
      <c r="AG6" s="200"/>
      <c r="AH6" s="200"/>
      <c r="AI6" s="200"/>
      <c r="AJ6" s="200"/>
      <c r="AK6" s="200"/>
      <c r="AL6" s="200"/>
      <c r="AM6" s="200"/>
      <c r="AN6" s="200"/>
      <c r="AO6" s="200"/>
      <c r="AP6" s="200"/>
      <c r="AQ6" s="200"/>
      <c r="AR6" s="200"/>
    </row>
    <row r="7" spans="1:44" ht="18" customHeight="1">
      <c r="A7" s="466">
        <v>19</v>
      </c>
      <c r="B7" s="466"/>
      <c r="C7" s="300">
        <v>323</v>
      </c>
      <c r="D7" s="300">
        <v>365141</v>
      </c>
      <c r="E7" s="300">
        <v>88</v>
      </c>
      <c r="F7" s="300">
        <v>95286</v>
      </c>
      <c r="G7" s="300">
        <v>76</v>
      </c>
      <c r="H7" s="300">
        <v>134335</v>
      </c>
      <c r="I7" s="300">
        <v>6</v>
      </c>
      <c r="J7" s="300">
        <v>5628</v>
      </c>
      <c r="K7" s="300">
        <v>17</v>
      </c>
      <c r="L7" s="300">
        <v>20031</v>
      </c>
      <c r="M7" s="200"/>
      <c r="N7" s="200"/>
      <c r="O7" s="200"/>
      <c r="P7" s="200"/>
      <c r="Q7" s="200"/>
      <c r="R7" s="200"/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200"/>
      <c r="AO7" s="200"/>
      <c r="AP7" s="200"/>
      <c r="AQ7" s="200"/>
      <c r="AR7" s="200"/>
    </row>
    <row r="8" spans="1:44" ht="18" customHeight="1">
      <c r="A8" s="465">
        <v>20</v>
      </c>
      <c r="B8" s="465"/>
      <c r="C8" s="414">
        <f aca="true" t="shared" si="0" ref="C8:L8">SUM(C10:C14,C16:C20,C22:C23)</f>
        <v>323</v>
      </c>
      <c r="D8" s="414">
        <f t="shared" si="0"/>
        <v>325771</v>
      </c>
      <c r="E8" s="414">
        <f t="shared" si="0"/>
        <v>81</v>
      </c>
      <c r="F8" s="414">
        <f t="shared" si="0"/>
        <v>95789</v>
      </c>
      <c r="G8" s="414">
        <f t="shared" si="0"/>
        <v>76</v>
      </c>
      <c r="H8" s="414">
        <f t="shared" si="0"/>
        <v>100584</v>
      </c>
      <c r="I8" s="414">
        <f t="shared" si="0"/>
        <v>1</v>
      </c>
      <c r="J8" s="414">
        <f t="shared" si="0"/>
        <v>1401</v>
      </c>
      <c r="K8" s="414">
        <f t="shared" si="0"/>
        <v>20</v>
      </c>
      <c r="L8" s="414">
        <f t="shared" si="0"/>
        <v>24161</v>
      </c>
      <c r="M8" s="200"/>
      <c r="N8" s="200"/>
      <c r="O8" s="200"/>
      <c r="P8" s="200"/>
      <c r="Q8" s="200"/>
      <c r="R8" s="200"/>
      <c r="S8" s="200"/>
      <c r="T8" s="200"/>
      <c r="U8" s="200"/>
      <c r="V8" s="200"/>
      <c r="W8" s="200"/>
      <c r="X8" s="200"/>
      <c r="Y8" s="200"/>
      <c r="Z8" s="200"/>
      <c r="AA8" s="200"/>
      <c r="AB8" s="200"/>
      <c r="AC8" s="200"/>
      <c r="AD8" s="200"/>
      <c r="AE8" s="200"/>
      <c r="AF8" s="200"/>
      <c r="AG8" s="200"/>
      <c r="AH8" s="200"/>
      <c r="AI8" s="200"/>
      <c r="AJ8" s="200"/>
      <c r="AK8" s="200"/>
      <c r="AL8" s="200"/>
      <c r="AM8" s="200"/>
      <c r="AN8" s="200"/>
      <c r="AO8" s="200"/>
      <c r="AP8" s="200"/>
      <c r="AQ8" s="200"/>
      <c r="AR8" s="200"/>
    </row>
    <row r="9" spans="1:44" ht="18" customHeight="1">
      <c r="A9" s="464"/>
      <c r="B9" s="464"/>
      <c r="C9" s="300"/>
      <c r="D9" s="300"/>
      <c r="E9" s="300"/>
      <c r="F9" s="300"/>
      <c r="G9" s="300"/>
      <c r="H9" s="300"/>
      <c r="I9" s="300"/>
      <c r="J9" s="300"/>
      <c r="K9" s="300"/>
      <c r="L9" s="300"/>
      <c r="M9" s="200"/>
      <c r="N9" s="200"/>
      <c r="O9" s="200"/>
      <c r="P9" s="200"/>
      <c r="Q9" s="200"/>
      <c r="R9" s="200"/>
      <c r="S9" s="200"/>
      <c r="T9" s="200"/>
      <c r="U9" s="200"/>
      <c r="V9" s="200"/>
      <c r="W9" s="200"/>
      <c r="X9" s="200"/>
      <c r="Y9" s="200"/>
      <c r="Z9" s="200"/>
      <c r="AA9" s="200"/>
      <c r="AB9" s="200"/>
      <c r="AC9" s="200"/>
      <c r="AD9" s="200"/>
      <c r="AE9" s="200"/>
      <c r="AF9" s="200"/>
      <c r="AG9" s="200"/>
      <c r="AH9" s="200"/>
      <c r="AI9" s="200"/>
      <c r="AJ9" s="200"/>
      <c r="AK9" s="200"/>
      <c r="AL9" s="200"/>
      <c r="AM9" s="200"/>
      <c r="AN9" s="200"/>
      <c r="AO9" s="200"/>
      <c r="AP9" s="200"/>
      <c r="AQ9" s="200"/>
      <c r="AR9" s="200"/>
    </row>
    <row r="10" spans="1:21" ht="18" customHeight="1">
      <c r="A10" s="464" t="s">
        <v>736</v>
      </c>
      <c r="B10" s="464"/>
      <c r="C10" s="300">
        <v>29</v>
      </c>
      <c r="D10" s="300">
        <f>F10+H10+J10+L10+B32+D32+F32+H32+J32+L32+'[1]204'!D10+'[1]204'!F10+'[1]204'!H10+'[1]204'!J10+'[1]204'!L10</f>
        <v>28361</v>
      </c>
      <c r="E10" s="300">
        <v>10</v>
      </c>
      <c r="F10" s="300">
        <v>11801</v>
      </c>
      <c r="G10" s="300">
        <v>7</v>
      </c>
      <c r="H10" s="300">
        <v>7000</v>
      </c>
      <c r="I10" s="300">
        <v>0</v>
      </c>
      <c r="J10" s="300">
        <v>0</v>
      </c>
      <c r="K10" s="300">
        <v>1</v>
      </c>
      <c r="L10" s="300">
        <v>3000</v>
      </c>
      <c r="M10" s="201"/>
      <c r="N10" s="202"/>
      <c r="O10" s="202"/>
      <c r="P10" s="203"/>
      <c r="Q10" s="203"/>
      <c r="R10" s="196"/>
      <c r="S10" s="204"/>
      <c r="T10" s="204"/>
      <c r="U10" s="205"/>
    </row>
    <row r="11" spans="1:21" ht="18" customHeight="1">
      <c r="A11" s="464" t="s">
        <v>735</v>
      </c>
      <c r="B11" s="464"/>
      <c r="C11" s="300">
        <v>25</v>
      </c>
      <c r="D11" s="300">
        <f>F11+H11+J11+L11+B33+D33+F33+H33+J33+L33+'[1]204'!D11+'[1]204'!F11+'[1]204'!H11+'[1]204'!J11+'[1]204'!L11</f>
        <v>20718</v>
      </c>
      <c r="E11" s="300">
        <v>5</v>
      </c>
      <c r="F11" s="300">
        <v>5499</v>
      </c>
      <c r="G11" s="300">
        <v>6</v>
      </c>
      <c r="H11" s="300">
        <v>5947</v>
      </c>
      <c r="I11" s="300">
        <v>0</v>
      </c>
      <c r="J11" s="300">
        <v>0</v>
      </c>
      <c r="K11" s="300">
        <v>0</v>
      </c>
      <c r="L11" s="300">
        <v>0</v>
      </c>
      <c r="M11" s="201"/>
      <c r="N11" s="202"/>
      <c r="O11" s="202"/>
      <c r="P11" s="192"/>
      <c r="Q11" s="192"/>
      <c r="R11" s="196"/>
      <c r="S11" s="192"/>
      <c r="T11" s="192"/>
      <c r="U11" s="205"/>
    </row>
    <row r="12" spans="1:21" ht="18" customHeight="1">
      <c r="A12" s="464" t="s">
        <v>734</v>
      </c>
      <c r="B12" s="464"/>
      <c r="C12" s="300">
        <v>26</v>
      </c>
      <c r="D12" s="300">
        <f>F12+H12+J12+L12+B34+D34+F34+H34+J34+L34+'[1]204'!D12+'[1]204'!F12+'[1]204'!H12+'[1]204'!J12+'[1]204'!L12</f>
        <v>22828</v>
      </c>
      <c r="E12" s="300">
        <v>7</v>
      </c>
      <c r="F12" s="300">
        <v>7202</v>
      </c>
      <c r="G12" s="300">
        <v>7</v>
      </c>
      <c r="H12" s="300">
        <v>7788</v>
      </c>
      <c r="I12" s="300">
        <v>0</v>
      </c>
      <c r="J12" s="300">
        <v>0</v>
      </c>
      <c r="K12" s="300">
        <v>1</v>
      </c>
      <c r="L12" s="300">
        <v>1002</v>
      </c>
      <c r="M12" s="206"/>
      <c r="N12" s="203"/>
      <c r="O12" s="203"/>
      <c r="P12" s="202"/>
      <c r="Q12" s="202"/>
      <c r="R12" s="207"/>
      <c r="S12" s="208"/>
      <c r="T12" s="208"/>
      <c r="U12" s="205"/>
    </row>
    <row r="13" spans="1:21" ht="18" customHeight="1">
      <c r="A13" s="464" t="s">
        <v>733</v>
      </c>
      <c r="B13" s="464"/>
      <c r="C13" s="300">
        <v>29</v>
      </c>
      <c r="D13" s="300">
        <f>F13+H13+J13+L13+B35+D35+F35+H35+J35+L35+'[1]204'!D13+'[1]204'!F13+'[1]204'!H13+'[1]204'!J13+'[1]204'!L13</f>
        <v>28664</v>
      </c>
      <c r="E13" s="300">
        <v>8</v>
      </c>
      <c r="F13" s="300">
        <v>11201</v>
      </c>
      <c r="G13" s="300">
        <v>8</v>
      </c>
      <c r="H13" s="300">
        <v>8302</v>
      </c>
      <c r="I13" s="300">
        <v>1</v>
      </c>
      <c r="J13" s="300">
        <v>1401</v>
      </c>
      <c r="K13" s="300">
        <v>1</v>
      </c>
      <c r="L13" s="300">
        <v>600</v>
      </c>
      <c r="M13" s="209"/>
      <c r="P13" s="192"/>
      <c r="Q13" s="192"/>
      <c r="R13" s="196"/>
      <c r="S13" s="200"/>
      <c r="T13" s="200"/>
      <c r="U13" s="205"/>
    </row>
    <row r="14" spans="1:44" ht="18" customHeight="1">
      <c r="A14" s="464" t="s">
        <v>732</v>
      </c>
      <c r="B14" s="464"/>
      <c r="C14" s="300">
        <v>22</v>
      </c>
      <c r="D14" s="300">
        <f>F14+H14+J14+L14+B36+D36+F36+H36+J36+L36+'[1]204'!D14+'[1]204'!F14+'[1]204'!H14+'[1]204'!J14+'[1]204'!L14</f>
        <v>30668</v>
      </c>
      <c r="E14" s="300">
        <v>9</v>
      </c>
      <c r="F14" s="300">
        <v>14683</v>
      </c>
      <c r="G14" s="300">
        <v>0</v>
      </c>
      <c r="H14" s="300">
        <v>0</v>
      </c>
      <c r="I14" s="300">
        <v>0</v>
      </c>
      <c r="J14" s="300">
        <v>0</v>
      </c>
      <c r="K14" s="300">
        <v>2</v>
      </c>
      <c r="L14" s="300">
        <v>3000</v>
      </c>
      <c r="M14" s="184"/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E14" s="184"/>
      <c r="AF14" s="184"/>
      <c r="AG14" s="184"/>
      <c r="AH14" s="184"/>
      <c r="AI14" s="184"/>
      <c r="AJ14" s="184"/>
      <c r="AK14" s="184"/>
      <c r="AL14" s="184"/>
      <c r="AM14" s="184"/>
      <c r="AN14" s="184"/>
      <c r="AO14" s="184"/>
      <c r="AP14" s="184"/>
      <c r="AQ14" s="184"/>
      <c r="AR14" s="184"/>
    </row>
    <row r="15" spans="1:22" ht="18" customHeight="1">
      <c r="A15" s="464"/>
      <c r="B15" s="464"/>
      <c r="C15" s="300"/>
      <c r="D15" s="300"/>
      <c r="E15" s="300"/>
      <c r="F15" s="300"/>
      <c r="G15" s="300"/>
      <c r="H15" s="300"/>
      <c r="I15" s="300"/>
      <c r="J15" s="300"/>
      <c r="K15" s="300"/>
      <c r="L15" s="300"/>
      <c r="M15" s="210"/>
      <c r="N15" s="192"/>
      <c r="O15" s="192"/>
      <c r="P15" s="192"/>
      <c r="Q15" s="192"/>
      <c r="R15" s="207"/>
      <c r="S15" s="208"/>
      <c r="T15" s="208"/>
      <c r="U15" s="211"/>
      <c r="V15" s="212"/>
    </row>
    <row r="16" spans="1:44" ht="18" customHeight="1">
      <c r="A16" s="464" t="s">
        <v>731</v>
      </c>
      <c r="B16" s="464"/>
      <c r="C16" s="300">
        <v>26</v>
      </c>
      <c r="D16" s="300">
        <f>F16+H16+J16+L16+B38+D38+F38+H38+J38+L38+'[1]204'!D16+'[1]204'!F16+'[1]204'!H16+'[1]204'!J16+'[1]204'!L16</f>
        <v>20911</v>
      </c>
      <c r="E16" s="300">
        <v>4</v>
      </c>
      <c r="F16" s="300">
        <v>4302</v>
      </c>
      <c r="G16" s="300">
        <v>3</v>
      </c>
      <c r="H16" s="300">
        <v>2055</v>
      </c>
      <c r="I16" s="300">
        <v>0</v>
      </c>
      <c r="J16" s="300">
        <v>0</v>
      </c>
      <c r="K16" s="300">
        <v>4</v>
      </c>
      <c r="L16" s="300">
        <v>3271</v>
      </c>
      <c r="M16" s="213"/>
      <c r="N16" s="202"/>
      <c r="O16" s="202"/>
      <c r="P16" s="202"/>
      <c r="Q16" s="202"/>
      <c r="R16" s="196"/>
      <c r="S16" s="192"/>
      <c r="T16" s="192"/>
      <c r="U16" s="212"/>
      <c r="V16" s="212"/>
      <c r="AK16" s="190"/>
      <c r="AL16" s="190"/>
      <c r="AM16" s="190"/>
      <c r="AN16" s="190"/>
      <c r="AO16" s="190"/>
      <c r="AP16" s="190"/>
      <c r="AQ16" s="190"/>
      <c r="AR16" s="190"/>
    </row>
    <row r="17" spans="1:44" ht="18" customHeight="1">
      <c r="A17" s="464" t="s">
        <v>730</v>
      </c>
      <c r="B17" s="464"/>
      <c r="C17" s="300">
        <v>31</v>
      </c>
      <c r="D17" s="300">
        <f>F17+H17+J17+L17+B39+D39+F39+H39+J39+L39+'[1]204'!D17+'[1]204'!F17+'[1]204'!H17+'[1]204'!J17+'[1]204'!L17</f>
        <v>30479</v>
      </c>
      <c r="E17" s="300">
        <v>6</v>
      </c>
      <c r="F17" s="300">
        <v>7601</v>
      </c>
      <c r="G17" s="300">
        <v>9</v>
      </c>
      <c r="H17" s="300">
        <v>17260</v>
      </c>
      <c r="I17" s="300">
        <v>0</v>
      </c>
      <c r="J17" s="300">
        <v>0</v>
      </c>
      <c r="K17" s="300">
        <v>0</v>
      </c>
      <c r="L17" s="300">
        <v>0</v>
      </c>
      <c r="M17" s="196"/>
      <c r="N17" s="196"/>
      <c r="O17" s="196"/>
      <c r="P17" s="196"/>
      <c r="Q17" s="196"/>
      <c r="R17" s="196"/>
      <c r="S17" s="196"/>
      <c r="T17" s="196"/>
      <c r="U17" s="196"/>
      <c r="V17" s="196"/>
      <c r="W17" s="196"/>
      <c r="X17" s="196"/>
      <c r="Y17" s="196"/>
      <c r="Z17" s="196"/>
      <c r="AA17" s="196"/>
      <c r="AB17" s="196"/>
      <c r="AC17" s="196"/>
      <c r="AD17" s="196"/>
      <c r="AE17" s="196"/>
      <c r="AF17" s="196"/>
      <c r="AG17" s="196"/>
      <c r="AH17" s="196"/>
      <c r="AI17" s="196"/>
      <c r="AJ17" s="196"/>
      <c r="AK17" s="196"/>
      <c r="AL17" s="196"/>
      <c r="AM17" s="196"/>
      <c r="AN17" s="196"/>
      <c r="AO17" s="196"/>
      <c r="AP17" s="196"/>
      <c r="AQ17" s="196"/>
      <c r="AR17" s="196"/>
    </row>
    <row r="18" spans="1:44" ht="18" customHeight="1">
      <c r="A18" s="464" t="s">
        <v>729</v>
      </c>
      <c r="B18" s="464"/>
      <c r="C18" s="300">
        <v>36</v>
      </c>
      <c r="D18" s="300">
        <f>F18+H18+J18+L18+B40+D40+F40+H40+J40+L40+'[1]204'!D18+'[1]204'!F18+'[1]204'!H18+'[1]204'!J18+'[1]204'!L18</f>
        <v>46991</v>
      </c>
      <c r="E18" s="300">
        <v>10</v>
      </c>
      <c r="F18" s="300">
        <v>12702</v>
      </c>
      <c r="G18" s="300">
        <v>11</v>
      </c>
      <c r="H18" s="300">
        <v>25645</v>
      </c>
      <c r="I18" s="300">
        <v>0</v>
      </c>
      <c r="J18" s="300">
        <v>0</v>
      </c>
      <c r="K18" s="300">
        <v>1</v>
      </c>
      <c r="L18" s="300">
        <v>1200</v>
      </c>
      <c r="M18" s="196"/>
      <c r="N18" s="196"/>
      <c r="O18" s="196"/>
      <c r="P18" s="196"/>
      <c r="Q18" s="196"/>
      <c r="R18" s="196"/>
      <c r="S18" s="196"/>
      <c r="T18" s="196"/>
      <c r="U18" s="196"/>
      <c r="V18" s="196"/>
      <c r="W18" s="196"/>
      <c r="X18" s="196"/>
      <c r="Y18" s="196"/>
      <c r="Z18" s="196"/>
      <c r="AA18" s="196"/>
      <c r="AB18" s="196"/>
      <c r="AC18" s="196"/>
      <c r="AD18" s="196"/>
      <c r="AE18" s="196"/>
      <c r="AF18" s="196"/>
      <c r="AG18" s="196"/>
      <c r="AH18" s="196"/>
      <c r="AI18" s="196"/>
      <c r="AJ18" s="196"/>
      <c r="AK18" s="196"/>
      <c r="AL18" s="196"/>
      <c r="AM18" s="196"/>
      <c r="AN18" s="196"/>
      <c r="AO18" s="196"/>
      <c r="AP18" s="196"/>
      <c r="AQ18" s="196"/>
      <c r="AR18" s="196"/>
    </row>
    <row r="19" spans="1:44" ht="18" customHeight="1">
      <c r="A19" s="464" t="s">
        <v>728</v>
      </c>
      <c r="B19" s="464"/>
      <c r="C19" s="300">
        <v>26</v>
      </c>
      <c r="D19" s="300">
        <f>F19+H19+J19+L19+B41+D41+F41+H41+J41+L41+'[1]204'!D19+'[1]204'!F19+'[1]204'!H19+'[1]204'!J19+'[1]204'!L19</f>
        <v>29513</v>
      </c>
      <c r="E19" s="300">
        <v>6</v>
      </c>
      <c r="F19" s="300">
        <v>5398</v>
      </c>
      <c r="G19" s="300">
        <v>6</v>
      </c>
      <c r="H19" s="300">
        <v>6483</v>
      </c>
      <c r="I19" s="300">
        <v>0</v>
      </c>
      <c r="J19" s="300">
        <v>0</v>
      </c>
      <c r="K19" s="300">
        <v>2</v>
      </c>
      <c r="L19" s="300">
        <v>2799</v>
      </c>
      <c r="M19" s="192"/>
      <c r="N19" s="192"/>
      <c r="O19" s="192"/>
      <c r="P19" s="192"/>
      <c r="Q19" s="192"/>
      <c r="R19" s="192"/>
      <c r="S19" s="192"/>
      <c r="T19" s="192"/>
      <c r="U19" s="192"/>
      <c r="V19" s="192"/>
      <c r="W19" s="192"/>
      <c r="X19" s="192"/>
      <c r="Y19" s="192"/>
      <c r="Z19" s="192"/>
      <c r="AA19" s="192"/>
      <c r="AB19" s="192"/>
      <c r="AC19" s="192"/>
      <c r="AD19" s="192"/>
      <c r="AE19" s="192"/>
      <c r="AF19" s="192"/>
      <c r="AG19" s="192"/>
      <c r="AH19" s="192"/>
      <c r="AI19" s="192"/>
      <c r="AJ19" s="192"/>
      <c r="AK19" s="192"/>
      <c r="AL19" s="192"/>
      <c r="AM19" s="192"/>
      <c r="AN19" s="192"/>
      <c r="AO19" s="192"/>
      <c r="AP19" s="192"/>
      <c r="AQ19" s="192"/>
      <c r="AR19" s="192"/>
    </row>
    <row r="20" spans="1:44" ht="18" customHeight="1">
      <c r="A20" s="464" t="s">
        <v>727</v>
      </c>
      <c r="B20" s="464"/>
      <c r="C20" s="300">
        <v>14</v>
      </c>
      <c r="D20" s="300">
        <f>F20+H20+J20+L20+B42+D42+F42+H42+J42+L42+'[1]204'!D20+'[1]204'!F20+'[1]204'!H20+'[1]204'!J20+'[1]204'!L20</f>
        <v>17357</v>
      </c>
      <c r="E20" s="300">
        <v>7</v>
      </c>
      <c r="F20" s="300">
        <v>6052</v>
      </c>
      <c r="G20" s="300">
        <v>1</v>
      </c>
      <c r="H20" s="300">
        <v>1500</v>
      </c>
      <c r="I20" s="300">
        <v>0</v>
      </c>
      <c r="J20" s="300">
        <v>0</v>
      </c>
      <c r="K20" s="300">
        <v>2</v>
      </c>
      <c r="L20" s="300">
        <v>3000</v>
      </c>
      <c r="M20" s="214"/>
      <c r="N20" s="214"/>
      <c r="O20" s="214"/>
      <c r="P20" s="214"/>
      <c r="Q20" s="215"/>
      <c r="R20" s="215"/>
      <c r="S20" s="215"/>
      <c r="T20" s="216"/>
      <c r="U20" s="216"/>
      <c r="V20" s="216"/>
      <c r="W20" s="216"/>
      <c r="X20" s="216"/>
      <c r="Y20" s="216"/>
      <c r="Z20" s="216"/>
      <c r="AA20" s="216"/>
      <c r="AB20" s="214"/>
      <c r="AC20" s="214"/>
      <c r="AD20" s="214"/>
      <c r="AE20" s="214"/>
      <c r="AF20" s="214"/>
      <c r="AG20" s="214"/>
      <c r="AH20" s="214"/>
      <c r="AI20" s="214"/>
      <c r="AJ20" s="214"/>
      <c r="AK20" s="214"/>
      <c r="AL20" s="214"/>
      <c r="AM20" s="214"/>
      <c r="AN20" s="214"/>
      <c r="AO20" s="214"/>
      <c r="AP20" s="215"/>
      <c r="AQ20" s="215"/>
      <c r="AR20" s="215"/>
    </row>
    <row r="21" spans="1:44" ht="18" customHeight="1">
      <c r="A21" s="464"/>
      <c r="B21" s="464"/>
      <c r="C21" s="300"/>
      <c r="D21" s="300"/>
      <c r="E21" s="300"/>
      <c r="F21" s="300"/>
      <c r="G21" s="300"/>
      <c r="H21" s="300"/>
      <c r="I21" s="300"/>
      <c r="J21" s="300"/>
      <c r="K21" s="300"/>
      <c r="L21" s="300"/>
      <c r="M21" s="200"/>
      <c r="N21" s="200"/>
      <c r="O21" s="200"/>
      <c r="P21" s="200"/>
      <c r="Q21" s="217"/>
      <c r="R21" s="217"/>
      <c r="S21" s="217"/>
      <c r="T21" s="208"/>
      <c r="U21" s="208"/>
      <c r="V21" s="208"/>
      <c r="W21" s="208"/>
      <c r="X21" s="208"/>
      <c r="Y21" s="208"/>
      <c r="Z21" s="208"/>
      <c r="AA21" s="208"/>
      <c r="AB21" s="200"/>
      <c r="AC21" s="200"/>
      <c r="AD21" s="200"/>
      <c r="AE21" s="200"/>
      <c r="AF21" s="200"/>
      <c r="AG21" s="200"/>
      <c r="AH21" s="200"/>
      <c r="AI21" s="200"/>
      <c r="AJ21" s="200"/>
      <c r="AK21" s="200"/>
      <c r="AL21" s="200"/>
      <c r="AM21" s="200"/>
      <c r="AN21" s="200"/>
      <c r="AO21" s="200"/>
      <c r="AP21" s="200"/>
      <c r="AQ21" s="200"/>
      <c r="AR21" s="200"/>
    </row>
    <row r="22" spans="1:44" ht="18" customHeight="1">
      <c r="A22" s="464" t="s">
        <v>412</v>
      </c>
      <c r="B22" s="464"/>
      <c r="C22" s="300">
        <v>25</v>
      </c>
      <c r="D22" s="300">
        <f>F22+H22+J22+L22+B44+D44+F44+H44+J44+L44+'[1]204'!D22+'[1]204'!F22+'[1]204'!H22+'[1]204'!J22+'[1]204'!L22</f>
        <v>18747</v>
      </c>
      <c r="E22" s="300">
        <v>1</v>
      </c>
      <c r="F22" s="300">
        <v>600</v>
      </c>
      <c r="G22" s="300">
        <v>7</v>
      </c>
      <c r="H22" s="300">
        <v>7692</v>
      </c>
      <c r="I22" s="300">
        <v>0</v>
      </c>
      <c r="J22" s="300">
        <v>0</v>
      </c>
      <c r="K22" s="300">
        <v>3</v>
      </c>
      <c r="L22" s="300">
        <v>4190</v>
      </c>
      <c r="M22" s="200"/>
      <c r="N22" s="200"/>
      <c r="O22" s="200"/>
      <c r="P22" s="200"/>
      <c r="Q22" s="200"/>
      <c r="R22" s="200"/>
      <c r="S22" s="200"/>
      <c r="T22" s="208"/>
      <c r="U22" s="208"/>
      <c r="V22" s="208"/>
      <c r="W22" s="208"/>
      <c r="X22" s="208"/>
      <c r="Y22" s="208"/>
      <c r="Z22" s="208"/>
      <c r="AA22" s="208"/>
      <c r="AB22" s="208"/>
      <c r="AC22" s="208"/>
      <c r="AD22" s="208"/>
      <c r="AE22" s="208"/>
      <c r="AF22" s="208"/>
      <c r="AG22" s="208"/>
      <c r="AH22" s="208"/>
      <c r="AI22" s="208"/>
      <c r="AJ22" s="200"/>
      <c r="AK22" s="200"/>
      <c r="AL22" s="200"/>
      <c r="AM22" s="200"/>
      <c r="AN22" s="200"/>
      <c r="AO22" s="200"/>
      <c r="AP22" s="200"/>
      <c r="AQ22" s="200"/>
      <c r="AR22" s="200"/>
    </row>
    <row r="23" spans="1:44" ht="18" customHeight="1">
      <c r="A23" s="462" t="s">
        <v>413</v>
      </c>
      <c r="B23" s="462"/>
      <c r="C23" s="415">
        <v>34</v>
      </c>
      <c r="D23" s="416">
        <f>F23+H23+J23+L23+B45+D45+F45+H45+J45+L45+'[1]204'!D23+'[1]204'!F23+'[1]204'!H23+'[1]204'!J23+'[1]204'!L23</f>
        <v>30534</v>
      </c>
      <c r="E23" s="416">
        <v>8</v>
      </c>
      <c r="F23" s="416">
        <v>8748</v>
      </c>
      <c r="G23" s="416">
        <v>11</v>
      </c>
      <c r="H23" s="416">
        <v>10912</v>
      </c>
      <c r="I23" s="416">
        <v>0</v>
      </c>
      <c r="J23" s="416">
        <v>0</v>
      </c>
      <c r="K23" s="416">
        <v>3</v>
      </c>
      <c r="L23" s="416">
        <v>2099</v>
      </c>
      <c r="M23" s="200"/>
      <c r="N23" s="200"/>
      <c r="O23" s="200"/>
      <c r="P23" s="200"/>
      <c r="Q23" s="200"/>
      <c r="R23" s="200"/>
      <c r="S23" s="200"/>
      <c r="T23" s="208"/>
      <c r="U23" s="208"/>
      <c r="V23" s="208"/>
      <c r="W23" s="208"/>
      <c r="X23" s="208"/>
      <c r="Y23" s="208"/>
      <c r="Z23" s="208"/>
      <c r="AA23" s="208"/>
      <c r="AB23" s="208"/>
      <c r="AC23" s="208"/>
      <c r="AD23" s="208"/>
      <c r="AE23" s="208"/>
      <c r="AF23" s="208"/>
      <c r="AG23" s="208"/>
      <c r="AH23" s="208"/>
      <c r="AI23" s="208"/>
      <c r="AJ23" s="200"/>
      <c r="AK23" s="200"/>
      <c r="AL23" s="200"/>
      <c r="AM23" s="200"/>
      <c r="AN23" s="200"/>
      <c r="AO23" s="200"/>
      <c r="AP23" s="200"/>
      <c r="AQ23" s="200"/>
      <c r="AR23" s="200"/>
    </row>
    <row r="24" spans="13:44" ht="18" customHeight="1">
      <c r="M24" s="200"/>
      <c r="N24" s="200"/>
      <c r="O24" s="200"/>
      <c r="P24" s="200"/>
      <c r="Q24" s="208"/>
      <c r="R24" s="208"/>
      <c r="S24" s="208"/>
      <c r="T24" s="200"/>
      <c r="U24" s="200"/>
      <c r="V24" s="200"/>
      <c r="W24" s="200"/>
      <c r="X24" s="200"/>
      <c r="Y24" s="208"/>
      <c r="Z24" s="208"/>
      <c r="AA24" s="208"/>
      <c r="AB24" s="200"/>
      <c r="AC24" s="200"/>
      <c r="AD24" s="200"/>
      <c r="AE24" s="200"/>
      <c r="AF24" s="200"/>
      <c r="AG24" s="208"/>
      <c r="AH24" s="208"/>
      <c r="AI24" s="208"/>
      <c r="AJ24" s="200"/>
      <c r="AK24" s="200"/>
      <c r="AL24" s="200"/>
      <c r="AM24" s="200"/>
      <c r="AN24" s="200"/>
      <c r="AO24" s="200"/>
      <c r="AP24" s="208"/>
      <c r="AQ24" s="208"/>
      <c r="AR24" s="208"/>
    </row>
    <row r="25" spans="1:21" ht="18" customHeight="1" thickBot="1">
      <c r="A25" s="218" t="s">
        <v>40</v>
      </c>
      <c r="M25" s="201"/>
      <c r="N25" s="202"/>
      <c r="O25" s="202"/>
      <c r="P25" s="202"/>
      <c r="Q25" s="202"/>
      <c r="R25" s="196"/>
      <c r="S25" s="208"/>
      <c r="T25" s="208"/>
      <c r="U25" s="219"/>
    </row>
    <row r="26" spans="1:21" ht="18" customHeight="1">
      <c r="A26" s="463" t="s">
        <v>378</v>
      </c>
      <c r="B26" s="458"/>
      <c r="C26" s="457" t="s">
        <v>414</v>
      </c>
      <c r="D26" s="458"/>
      <c r="E26" s="457" t="s">
        <v>415</v>
      </c>
      <c r="F26" s="458"/>
      <c r="G26" s="457" t="s">
        <v>379</v>
      </c>
      <c r="H26" s="458"/>
      <c r="I26" s="457" t="s">
        <v>380</v>
      </c>
      <c r="J26" s="458"/>
      <c r="K26" s="457" t="s">
        <v>433</v>
      </c>
      <c r="L26" s="463"/>
      <c r="M26" s="201"/>
      <c r="N26" s="202"/>
      <c r="O26" s="202"/>
      <c r="P26" s="202"/>
      <c r="Q26" s="202"/>
      <c r="R26" s="207"/>
      <c r="S26" s="208"/>
      <c r="T26" s="208"/>
      <c r="U26" s="219"/>
    </row>
    <row r="27" spans="1:21" ht="18" customHeight="1">
      <c r="A27" s="198" t="s">
        <v>69</v>
      </c>
      <c r="B27" s="198" t="s">
        <v>70</v>
      </c>
      <c r="C27" s="198" t="s">
        <v>69</v>
      </c>
      <c r="D27" s="198" t="s">
        <v>70</v>
      </c>
      <c r="E27" s="198" t="s">
        <v>69</v>
      </c>
      <c r="F27" s="198" t="s">
        <v>70</v>
      </c>
      <c r="G27" s="198" t="s">
        <v>69</v>
      </c>
      <c r="H27" s="198" t="s">
        <v>70</v>
      </c>
      <c r="I27" s="198" t="s">
        <v>69</v>
      </c>
      <c r="J27" s="198" t="s">
        <v>70</v>
      </c>
      <c r="K27" s="198" t="s">
        <v>69</v>
      </c>
      <c r="L27" s="197" t="s">
        <v>70</v>
      </c>
      <c r="M27" s="201"/>
      <c r="N27" s="202"/>
      <c r="O27" s="202"/>
      <c r="P27" s="202"/>
      <c r="Q27" s="202"/>
      <c r="R27" s="196"/>
      <c r="S27" s="208"/>
      <c r="T27" s="208"/>
      <c r="U27" s="219"/>
    </row>
    <row r="28" spans="1:21" ht="18" customHeight="1">
      <c r="A28" s="300">
        <v>4</v>
      </c>
      <c r="B28" s="300">
        <v>4626</v>
      </c>
      <c r="C28" s="300">
        <v>1</v>
      </c>
      <c r="D28" s="300">
        <v>1698</v>
      </c>
      <c r="E28" s="300">
        <v>6</v>
      </c>
      <c r="F28" s="300">
        <v>1800</v>
      </c>
      <c r="G28" s="300" t="s">
        <v>6</v>
      </c>
      <c r="H28" s="300" t="s">
        <v>6</v>
      </c>
      <c r="I28" s="300">
        <v>7</v>
      </c>
      <c r="J28" s="300">
        <v>7016</v>
      </c>
      <c r="K28" s="300">
        <v>17</v>
      </c>
      <c r="L28" s="300">
        <v>34272</v>
      </c>
      <c r="M28" s="201"/>
      <c r="N28" s="202"/>
      <c r="T28" s="208"/>
      <c r="U28" s="219"/>
    </row>
    <row r="29" spans="1:21" ht="18" customHeight="1">
      <c r="A29" s="300">
        <v>6</v>
      </c>
      <c r="B29" s="300">
        <v>5658</v>
      </c>
      <c r="C29" s="300" t="s">
        <v>18</v>
      </c>
      <c r="D29" s="300" t="s">
        <v>18</v>
      </c>
      <c r="E29" s="300" t="s">
        <v>18</v>
      </c>
      <c r="F29" s="300" t="s">
        <v>18</v>
      </c>
      <c r="G29" s="300">
        <v>1</v>
      </c>
      <c r="H29" s="300">
        <v>798</v>
      </c>
      <c r="I29" s="300">
        <v>4</v>
      </c>
      <c r="J29" s="300">
        <v>6624</v>
      </c>
      <c r="K29" s="300">
        <v>13</v>
      </c>
      <c r="L29" s="300">
        <v>22548</v>
      </c>
      <c r="T29" s="208"/>
      <c r="U29" s="219"/>
    </row>
    <row r="30" spans="1:21" ht="18" customHeight="1">
      <c r="A30" s="414">
        <f aca="true" t="shared" si="1" ref="A30:L30">SUM(A32:A36,A38:A42,A44:A45)</f>
        <v>5</v>
      </c>
      <c r="B30" s="414">
        <f t="shared" si="1"/>
        <v>6999</v>
      </c>
      <c r="C30" s="414">
        <f t="shared" si="1"/>
        <v>0</v>
      </c>
      <c r="D30" s="414">
        <f t="shared" si="1"/>
        <v>0</v>
      </c>
      <c r="E30" s="414">
        <f t="shared" si="1"/>
        <v>0</v>
      </c>
      <c r="F30" s="414">
        <f t="shared" si="1"/>
        <v>0</v>
      </c>
      <c r="G30" s="414">
        <f t="shared" si="1"/>
        <v>3</v>
      </c>
      <c r="H30" s="414">
        <f t="shared" si="1"/>
        <v>4446</v>
      </c>
      <c r="I30" s="414">
        <f t="shared" si="1"/>
        <v>1</v>
      </c>
      <c r="J30" s="414">
        <f t="shared" si="1"/>
        <v>2769</v>
      </c>
      <c r="K30" s="414">
        <f t="shared" si="1"/>
        <v>10</v>
      </c>
      <c r="L30" s="414">
        <f t="shared" si="1"/>
        <v>12065</v>
      </c>
      <c r="T30" s="208"/>
      <c r="U30" s="219"/>
    </row>
    <row r="31" spans="1:44" ht="18" customHeight="1">
      <c r="A31" s="302"/>
      <c r="B31" s="301"/>
      <c r="C31" s="300"/>
      <c r="D31" s="300"/>
      <c r="E31" s="300"/>
      <c r="F31" s="300"/>
      <c r="G31" s="300"/>
      <c r="H31" s="300"/>
      <c r="I31" s="300"/>
      <c r="J31" s="300"/>
      <c r="K31" s="300"/>
      <c r="L31" s="300"/>
      <c r="O31" s="184"/>
      <c r="P31" s="184"/>
      <c r="Q31" s="184"/>
      <c r="R31" s="184"/>
      <c r="S31" s="184"/>
      <c r="T31" s="184"/>
      <c r="U31" s="184"/>
      <c r="V31" s="184"/>
      <c r="W31" s="184"/>
      <c r="X31" s="184"/>
      <c r="Y31" s="184"/>
      <c r="Z31" s="184"/>
      <c r="AA31" s="184"/>
      <c r="AB31" s="184"/>
      <c r="AC31" s="184"/>
      <c r="AD31" s="184"/>
      <c r="AE31" s="184"/>
      <c r="AF31" s="184"/>
      <c r="AG31" s="184"/>
      <c r="AH31" s="184"/>
      <c r="AI31" s="184"/>
      <c r="AJ31" s="184"/>
      <c r="AK31" s="184"/>
      <c r="AL31" s="184"/>
      <c r="AM31" s="184"/>
      <c r="AN31" s="184"/>
      <c r="AO31" s="184"/>
      <c r="AP31" s="184"/>
      <c r="AQ31" s="184"/>
      <c r="AR31" s="184"/>
    </row>
    <row r="32" spans="1:17" ht="18" customHeight="1">
      <c r="A32" s="300">
        <v>0</v>
      </c>
      <c r="B32" s="300">
        <v>0</v>
      </c>
      <c r="C32" s="300">
        <v>0</v>
      </c>
      <c r="D32" s="300">
        <v>0</v>
      </c>
      <c r="E32" s="300">
        <v>0</v>
      </c>
      <c r="F32" s="300">
        <v>0</v>
      </c>
      <c r="G32" s="300">
        <v>0</v>
      </c>
      <c r="H32" s="300">
        <v>0</v>
      </c>
      <c r="I32" s="300">
        <v>0</v>
      </c>
      <c r="J32" s="300">
        <v>0</v>
      </c>
      <c r="K32" s="300">
        <v>0</v>
      </c>
      <c r="L32" s="300">
        <v>0</v>
      </c>
      <c r="M32" s="184"/>
      <c r="N32" s="184"/>
      <c r="Q32" s="220"/>
    </row>
    <row r="33" spans="1:44" ht="18" customHeight="1">
      <c r="A33" s="300">
        <v>1</v>
      </c>
      <c r="B33" s="300">
        <v>951</v>
      </c>
      <c r="C33" s="300">
        <v>0</v>
      </c>
      <c r="D33" s="300">
        <v>0</v>
      </c>
      <c r="E33" s="300">
        <v>0</v>
      </c>
      <c r="F33" s="300">
        <v>0</v>
      </c>
      <c r="G33" s="300">
        <v>0</v>
      </c>
      <c r="H33" s="300">
        <v>0</v>
      </c>
      <c r="I33" s="300">
        <v>0</v>
      </c>
      <c r="J33" s="300">
        <v>0</v>
      </c>
      <c r="K33" s="300">
        <v>0</v>
      </c>
      <c r="L33" s="300">
        <v>0</v>
      </c>
      <c r="O33" s="196"/>
      <c r="P33" s="196"/>
      <c r="Q33" s="196"/>
      <c r="R33" s="196"/>
      <c r="S33" s="196"/>
      <c r="T33" s="196"/>
      <c r="U33" s="196"/>
      <c r="V33" s="196"/>
      <c r="W33" s="196"/>
      <c r="X33" s="196"/>
      <c r="Y33" s="196"/>
      <c r="Z33" s="196"/>
      <c r="AA33" s="196"/>
      <c r="AB33" s="196"/>
      <c r="AC33" s="196"/>
      <c r="AD33" s="196"/>
      <c r="AE33" s="196"/>
      <c r="AF33" s="196"/>
      <c r="AG33" s="196"/>
      <c r="AH33" s="196"/>
      <c r="AI33" s="196"/>
      <c r="AJ33" s="196"/>
      <c r="AK33" s="196"/>
      <c r="AL33" s="196"/>
      <c r="AM33" s="196"/>
      <c r="AN33" s="196"/>
      <c r="AO33" s="196"/>
      <c r="AP33" s="196"/>
      <c r="AQ33" s="196"/>
      <c r="AR33" s="196"/>
    </row>
    <row r="34" spans="1:44" ht="18" customHeight="1">
      <c r="A34" s="300">
        <v>0</v>
      </c>
      <c r="B34" s="300">
        <v>0</v>
      </c>
      <c r="C34" s="300">
        <v>0</v>
      </c>
      <c r="D34" s="300">
        <v>0</v>
      </c>
      <c r="E34" s="300">
        <v>0</v>
      </c>
      <c r="F34" s="300">
        <v>0</v>
      </c>
      <c r="G34" s="300">
        <v>0</v>
      </c>
      <c r="H34" s="300">
        <v>0</v>
      </c>
      <c r="I34" s="300">
        <v>0</v>
      </c>
      <c r="J34" s="300">
        <v>0</v>
      </c>
      <c r="K34" s="300">
        <v>2</v>
      </c>
      <c r="L34" s="300">
        <v>3000</v>
      </c>
      <c r="M34" s="196"/>
      <c r="N34" s="196"/>
      <c r="O34" s="202"/>
      <c r="P34" s="202"/>
      <c r="Q34" s="202"/>
      <c r="R34" s="200"/>
      <c r="S34" s="200"/>
      <c r="T34" s="200"/>
      <c r="U34" s="200"/>
      <c r="V34" s="200"/>
      <c r="W34" s="200"/>
      <c r="X34" s="200"/>
      <c r="Y34" s="200"/>
      <c r="Z34" s="200"/>
      <c r="AA34" s="200"/>
      <c r="AB34" s="200"/>
      <c r="AC34" s="200"/>
      <c r="AD34" s="200"/>
      <c r="AE34" s="200"/>
      <c r="AF34" s="200"/>
      <c r="AG34" s="200"/>
      <c r="AH34" s="200"/>
      <c r="AI34" s="200"/>
      <c r="AJ34" s="208"/>
      <c r="AK34" s="208"/>
      <c r="AL34" s="208"/>
      <c r="AM34" s="208"/>
      <c r="AN34" s="208"/>
      <c r="AO34" s="208"/>
      <c r="AP34" s="208"/>
      <c r="AQ34" s="208"/>
      <c r="AR34" s="208"/>
    </row>
    <row r="35" spans="1:44" ht="18" customHeight="1">
      <c r="A35" s="300">
        <v>0</v>
      </c>
      <c r="B35" s="300">
        <v>0</v>
      </c>
      <c r="C35" s="300">
        <v>0</v>
      </c>
      <c r="D35" s="300">
        <v>0</v>
      </c>
      <c r="E35" s="300">
        <v>0</v>
      </c>
      <c r="F35" s="300">
        <v>0</v>
      </c>
      <c r="G35" s="300">
        <v>0</v>
      </c>
      <c r="H35" s="300">
        <v>0</v>
      </c>
      <c r="I35" s="300">
        <v>0</v>
      </c>
      <c r="J35" s="300">
        <v>0</v>
      </c>
      <c r="K35" s="300">
        <v>1</v>
      </c>
      <c r="L35" s="300">
        <v>1800</v>
      </c>
      <c r="M35" s="202"/>
      <c r="N35" s="202"/>
      <c r="O35" s="202"/>
      <c r="P35" s="202"/>
      <c r="Q35" s="202"/>
      <c r="R35" s="200"/>
      <c r="S35" s="200"/>
      <c r="T35" s="200"/>
      <c r="U35" s="200"/>
      <c r="V35" s="200"/>
      <c r="W35" s="200"/>
      <c r="X35" s="200"/>
      <c r="Y35" s="200"/>
      <c r="Z35" s="200"/>
      <c r="AA35" s="200"/>
      <c r="AB35" s="200"/>
      <c r="AC35" s="200"/>
      <c r="AD35" s="200"/>
      <c r="AE35" s="200"/>
      <c r="AF35" s="200"/>
      <c r="AG35" s="200"/>
      <c r="AH35" s="200"/>
      <c r="AI35" s="200"/>
      <c r="AJ35" s="208"/>
      <c r="AK35" s="208"/>
      <c r="AL35" s="208"/>
      <c r="AM35" s="208"/>
      <c r="AN35" s="208"/>
      <c r="AO35" s="208"/>
      <c r="AP35" s="208"/>
      <c r="AQ35" s="208"/>
      <c r="AR35" s="208"/>
    </row>
    <row r="36" spans="1:44" ht="18" customHeight="1">
      <c r="A36" s="300">
        <v>2</v>
      </c>
      <c r="B36" s="300">
        <v>3102</v>
      </c>
      <c r="C36" s="300">
        <v>0</v>
      </c>
      <c r="D36" s="300">
        <v>0</v>
      </c>
      <c r="E36" s="300">
        <v>0</v>
      </c>
      <c r="F36" s="300">
        <v>0</v>
      </c>
      <c r="G36" s="300">
        <v>0</v>
      </c>
      <c r="H36" s="300">
        <v>0</v>
      </c>
      <c r="I36" s="300">
        <v>0</v>
      </c>
      <c r="J36" s="300">
        <v>0</v>
      </c>
      <c r="K36" s="300">
        <v>0</v>
      </c>
      <c r="L36" s="300">
        <v>0</v>
      </c>
      <c r="M36" s="202"/>
      <c r="N36" s="202"/>
      <c r="O36" s="202"/>
      <c r="P36" s="202"/>
      <c r="Q36" s="202"/>
      <c r="R36" s="200"/>
      <c r="S36" s="200"/>
      <c r="T36" s="200"/>
      <c r="U36" s="200"/>
      <c r="V36" s="200"/>
      <c r="W36" s="200"/>
      <c r="X36" s="200"/>
      <c r="Y36" s="200"/>
      <c r="Z36" s="200"/>
      <c r="AA36" s="200"/>
      <c r="AB36" s="200"/>
      <c r="AC36" s="200"/>
      <c r="AD36" s="200"/>
      <c r="AE36" s="200"/>
      <c r="AF36" s="200"/>
      <c r="AG36" s="200"/>
      <c r="AH36" s="200"/>
      <c r="AI36" s="200"/>
      <c r="AJ36" s="208"/>
      <c r="AK36" s="208"/>
      <c r="AL36" s="208"/>
      <c r="AM36" s="208"/>
      <c r="AN36" s="208"/>
      <c r="AO36" s="208"/>
      <c r="AP36" s="208"/>
      <c r="AQ36" s="208"/>
      <c r="AR36" s="208"/>
    </row>
    <row r="37" spans="1:44" ht="18" customHeight="1">
      <c r="A37" s="300"/>
      <c r="B37" s="301"/>
      <c r="C37" s="300"/>
      <c r="D37" s="300"/>
      <c r="E37" s="300"/>
      <c r="F37" s="300"/>
      <c r="G37" s="300"/>
      <c r="H37" s="300"/>
      <c r="I37" s="300"/>
      <c r="J37" s="300"/>
      <c r="K37" s="300"/>
      <c r="L37" s="300"/>
      <c r="M37" s="202"/>
      <c r="N37" s="202"/>
      <c r="O37" s="203"/>
      <c r="P37" s="203"/>
      <c r="Q37" s="203"/>
      <c r="R37" s="214"/>
      <c r="S37" s="214"/>
      <c r="T37" s="214"/>
      <c r="U37" s="214"/>
      <c r="V37" s="214"/>
      <c r="W37" s="214"/>
      <c r="X37" s="214"/>
      <c r="Y37" s="214"/>
      <c r="Z37" s="214"/>
      <c r="AA37" s="214"/>
      <c r="AB37" s="214"/>
      <c r="AC37" s="214"/>
      <c r="AD37" s="214"/>
      <c r="AE37" s="214"/>
      <c r="AF37" s="214"/>
      <c r="AG37" s="214"/>
      <c r="AH37" s="214"/>
      <c r="AI37" s="214"/>
      <c r="AJ37" s="221"/>
      <c r="AK37" s="221"/>
      <c r="AL37" s="221"/>
      <c r="AM37" s="221"/>
      <c r="AN37" s="221"/>
      <c r="AO37" s="221"/>
      <c r="AP37" s="221"/>
      <c r="AQ37" s="221"/>
      <c r="AR37" s="221"/>
    </row>
    <row r="38" spans="1:44" ht="18" customHeight="1">
      <c r="A38" s="300">
        <v>1</v>
      </c>
      <c r="B38" s="300">
        <v>1200</v>
      </c>
      <c r="C38" s="300">
        <v>0</v>
      </c>
      <c r="D38" s="300">
        <v>0</v>
      </c>
      <c r="E38" s="300">
        <v>0</v>
      </c>
      <c r="F38" s="300">
        <v>0</v>
      </c>
      <c r="G38" s="300">
        <v>0</v>
      </c>
      <c r="H38" s="300">
        <v>0</v>
      </c>
      <c r="I38" s="300">
        <v>0</v>
      </c>
      <c r="J38" s="300">
        <v>0</v>
      </c>
      <c r="K38" s="300">
        <v>4</v>
      </c>
      <c r="L38" s="300">
        <v>4156</v>
      </c>
      <c r="M38" s="203"/>
      <c r="N38" s="203"/>
      <c r="O38" s="222"/>
      <c r="P38" s="222"/>
      <c r="Q38" s="222"/>
      <c r="R38" s="223"/>
      <c r="S38" s="223"/>
      <c r="T38" s="223"/>
      <c r="U38" s="223"/>
      <c r="V38" s="223"/>
      <c r="W38" s="223"/>
      <c r="X38" s="223"/>
      <c r="Y38" s="223"/>
      <c r="Z38" s="223"/>
      <c r="AA38" s="223"/>
      <c r="AB38" s="223"/>
      <c r="AC38" s="223"/>
      <c r="AD38" s="223"/>
      <c r="AE38" s="223"/>
      <c r="AF38" s="223"/>
      <c r="AG38" s="223"/>
      <c r="AH38" s="223"/>
      <c r="AI38" s="223"/>
      <c r="AJ38" s="223"/>
      <c r="AK38" s="223"/>
      <c r="AL38" s="223"/>
      <c r="AM38" s="223"/>
      <c r="AN38" s="223"/>
      <c r="AO38" s="223"/>
      <c r="AP38" s="223"/>
      <c r="AQ38" s="223"/>
      <c r="AR38" s="223"/>
    </row>
    <row r="39" spans="1:21" ht="18" customHeight="1">
      <c r="A39" s="300">
        <v>0</v>
      </c>
      <c r="B39" s="300">
        <v>0</v>
      </c>
      <c r="C39" s="300">
        <v>0</v>
      </c>
      <c r="D39" s="300">
        <v>0</v>
      </c>
      <c r="E39" s="300">
        <v>0</v>
      </c>
      <c r="F39" s="300">
        <v>0</v>
      </c>
      <c r="G39" s="300">
        <v>0</v>
      </c>
      <c r="H39" s="300">
        <v>0</v>
      </c>
      <c r="I39" s="300">
        <v>0</v>
      </c>
      <c r="J39" s="300">
        <v>0</v>
      </c>
      <c r="K39" s="300">
        <v>0</v>
      </c>
      <c r="L39" s="300">
        <v>0</v>
      </c>
      <c r="M39" s="222"/>
      <c r="N39" s="222"/>
      <c r="O39" s="202"/>
      <c r="P39" s="202"/>
      <c r="Q39" s="202"/>
      <c r="R39" s="196"/>
      <c r="S39" s="208"/>
      <c r="T39" s="208"/>
      <c r="U39" s="219"/>
    </row>
    <row r="40" spans="1:21" ht="18" customHeight="1">
      <c r="A40" s="300">
        <v>0</v>
      </c>
      <c r="B40" s="300">
        <v>0</v>
      </c>
      <c r="C40" s="300">
        <v>0</v>
      </c>
      <c r="D40" s="300">
        <v>0</v>
      </c>
      <c r="E40" s="300">
        <v>0</v>
      </c>
      <c r="F40" s="300">
        <v>0</v>
      </c>
      <c r="G40" s="300">
        <v>0</v>
      </c>
      <c r="H40" s="300">
        <v>0</v>
      </c>
      <c r="I40" s="300">
        <v>0</v>
      </c>
      <c r="J40" s="300">
        <v>0</v>
      </c>
      <c r="K40" s="300">
        <v>0</v>
      </c>
      <c r="L40" s="300">
        <v>0</v>
      </c>
      <c r="M40" s="201"/>
      <c r="N40" s="202"/>
      <c r="O40" s="202"/>
      <c r="P40" s="202"/>
      <c r="Q40" s="202"/>
      <c r="R40" s="196"/>
      <c r="S40" s="208"/>
      <c r="T40" s="208"/>
      <c r="U40" s="219"/>
    </row>
    <row r="41" spans="1:21" ht="18" customHeight="1">
      <c r="A41" s="300">
        <v>0</v>
      </c>
      <c r="B41" s="300">
        <v>0</v>
      </c>
      <c r="C41" s="300">
        <v>0</v>
      </c>
      <c r="D41" s="300">
        <v>0</v>
      </c>
      <c r="E41" s="300">
        <v>0</v>
      </c>
      <c r="F41" s="300">
        <v>0</v>
      </c>
      <c r="G41" s="300">
        <v>3</v>
      </c>
      <c r="H41" s="300">
        <v>4446</v>
      </c>
      <c r="I41" s="300">
        <v>1</v>
      </c>
      <c r="J41" s="300">
        <v>2769</v>
      </c>
      <c r="K41" s="300">
        <v>0</v>
      </c>
      <c r="L41" s="300">
        <v>0</v>
      </c>
      <c r="O41" s="202"/>
      <c r="P41" s="202"/>
      <c r="Q41" s="202"/>
      <c r="R41" s="196"/>
      <c r="S41" s="192"/>
      <c r="T41" s="192"/>
      <c r="U41" s="219"/>
    </row>
    <row r="42" spans="1:21" ht="18" customHeight="1">
      <c r="A42" s="300">
        <v>1</v>
      </c>
      <c r="B42" s="300">
        <v>1746</v>
      </c>
      <c r="C42" s="300">
        <v>0</v>
      </c>
      <c r="D42" s="300">
        <v>0</v>
      </c>
      <c r="E42" s="300">
        <v>0</v>
      </c>
      <c r="F42" s="300">
        <v>0</v>
      </c>
      <c r="G42" s="300">
        <v>0</v>
      </c>
      <c r="H42" s="300">
        <v>0</v>
      </c>
      <c r="I42" s="300">
        <v>0</v>
      </c>
      <c r="J42" s="300">
        <v>0</v>
      </c>
      <c r="K42" s="300">
        <v>2</v>
      </c>
      <c r="L42" s="300">
        <v>2659</v>
      </c>
      <c r="O42" s="192"/>
      <c r="P42" s="192"/>
      <c r="Q42" s="192"/>
      <c r="R42" s="196"/>
      <c r="S42" s="208"/>
      <c r="T42" s="208"/>
      <c r="U42" s="219"/>
    </row>
    <row r="43" spans="1:21" ht="18" customHeight="1">
      <c r="A43" s="300"/>
      <c r="B43" s="300"/>
      <c r="C43" s="300"/>
      <c r="D43" s="300"/>
      <c r="E43" s="300"/>
      <c r="F43" s="300"/>
      <c r="G43" s="300"/>
      <c r="H43" s="300"/>
      <c r="I43" s="300"/>
      <c r="J43" s="300"/>
      <c r="K43" s="300"/>
      <c r="L43" s="300"/>
      <c r="O43" s="202"/>
      <c r="P43" s="202"/>
      <c r="Q43" s="202"/>
      <c r="R43" s="196"/>
      <c r="S43" s="208"/>
      <c r="T43" s="208"/>
      <c r="U43" s="219"/>
    </row>
    <row r="44" spans="1:21" ht="18" customHeight="1">
      <c r="A44" s="300">
        <v>0</v>
      </c>
      <c r="B44" s="300">
        <v>0</v>
      </c>
      <c r="C44" s="300">
        <v>0</v>
      </c>
      <c r="D44" s="300">
        <v>0</v>
      </c>
      <c r="E44" s="300">
        <v>0</v>
      </c>
      <c r="F44" s="300">
        <v>0</v>
      </c>
      <c r="G44" s="300">
        <v>0</v>
      </c>
      <c r="H44" s="300">
        <v>0</v>
      </c>
      <c r="I44" s="300">
        <v>0</v>
      </c>
      <c r="J44" s="300">
        <v>0</v>
      </c>
      <c r="K44" s="300">
        <v>1</v>
      </c>
      <c r="L44" s="300">
        <v>450</v>
      </c>
      <c r="O44" s="202"/>
      <c r="P44" s="202"/>
      <c r="Q44" s="202"/>
      <c r="R44" s="196"/>
      <c r="S44" s="208"/>
      <c r="T44" s="208"/>
      <c r="U44" s="219"/>
    </row>
    <row r="45" spans="1:21" ht="18" customHeight="1">
      <c r="A45" s="416">
        <v>0</v>
      </c>
      <c r="B45" s="416">
        <v>0</v>
      </c>
      <c r="C45" s="416">
        <v>0</v>
      </c>
      <c r="D45" s="416">
        <v>0</v>
      </c>
      <c r="E45" s="416">
        <v>0</v>
      </c>
      <c r="F45" s="416">
        <v>0</v>
      </c>
      <c r="G45" s="416">
        <v>0</v>
      </c>
      <c r="H45" s="416">
        <v>0</v>
      </c>
      <c r="I45" s="416">
        <v>0</v>
      </c>
      <c r="J45" s="416">
        <v>0</v>
      </c>
      <c r="K45" s="416">
        <v>0</v>
      </c>
      <c r="L45" s="416">
        <v>0</v>
      </c>
      <c r="O45" s="202"/>
      <c r="P45" s="202"/>
      <c r="Q45" s="202"/>
      <c r="R45" s="196"/>
      <c r="S45" s="208"/>
      <c r="T45" s="208"/>
      <c r="U45" s="219"/>
    </row>
    <row r="46" spans="15:21" ht="17.25" customHeight="1">
      <c r="O46" s="202"/>
      <c r="P46" s="202"/>
      <c r="Q46" s="202"/>
      <c r="R46" s="196"/>
      <c r="S46" s="224"/>
      <c r="T46" s="224"/>
      <c r="U46" s="219"/>
    </row>
    <row r="47" spans="15:21" ht="13.5" customHeight="1">
      <c r="O47" s="200"/>
      <c r="P47" s="225"/>
      <c r="Q47" s="225"/>
      <c r="R47" s="196"/>
      <c r="S47" s="224"/>
      <c r="T47" s="224"/>
      <c r="U47" s="219"/>
    </row>
    <row r="48" spans="15:21" ht="13.5" customHeight="1">
      <c r="O48" s="200"/>
      <c r="P48" s="200"/>
      <c r="Q48" s="200"/>
      <c r="R48" s="196"/>
      <c r="S48" s="224"/>
      <c r="T48" s="224"/>
      <c r="U48" s="219"/>
    </row>
    <row r="49" spans="15:21" ht="13.5" customHeight="1">
      <c r="O49" s="200"/>
      <c r="P49" s="200"/>
      <c r="Q49" s="200"/>
      <c r="R49" s="196"/>
      <c r="S49" s="224"/>
      <c r="T49" s="224"/>
      <c r="U49" s="219"/>
    </row>
    <row r="50" spans="15:21" ht="13.5" customHeight="1">
      <c r="O50" s="200"/>
      <c r="P50" s="200"/>
      <c r="Q50" s="200"/>
      <c r="R50" s="196"/>
      <c r="S50" s="224"/>
      <c r="T50" s="224"/>
      <c r="U50" s="219"/>
    </row>
    <row r="51" spans="15:21" ht="13.5" customHeight="1">
      <c r="O51" s="200"/>
      <c r="P51" s="200"/>
      <c r="Q51" s="200"/>
      <c r="R51" s="196"/>
      <c r="S51" s="226"/>
      <c r="T51" s="226"/>
      <c r="U51" s="227"/>
    </row>
    <row r="52" spans="15:21" ht="13.5" customHeight="1">
      <c r="O52" s="200"/>
      <c r="P52" s="202"/>
      <c r="Q52" s="202"/>
      <c r="R52" s="196"/>
      <c r="S52" s="226"/>
      <c r="T52" s="226"/>
      <c r="U52" s="227"/>
    </row>
    <row r="53" spans="15:21" ht="13.5" customHeight="1">
      <c r="O53" s="208"/>
      <c r="P53" s="208"/>
      <c r="Q53" s="208"/>
      <c r="R53" s="196"/>
      <c r="S53" s="224"/>
      <c r="T53" s="224"/>
      <c r="U53" s="219"/>
    </row>
    <row r="54" spans="15:21" ht="13.5" customHeight="1">
      <c r="O54" s="200"/>
      <c r="P54" s="200"/>
      <c r="Q54" s="200"/>
      <c r="R54" s="196"/>
      <c r="S54" s="228"/>
      <c r="T54" s="228"/>
      <c r="U54" s="219"/>
    </row>
    <row r="55" spans="15:21" ht="13.5" customHeight="1">
      <c r="O55" s="192"/>
      <c r="P55" s="196"/>
      <c r="Q55" s="196"/>
      <c r="R55" s="212"/>
      <c r="S55" s="224"/>
      <c r="T55" s="224"/>
      <c r="U55" s="219"/>
    </row>
    <row r="56" spans="15:21" ht="13.5" customHeight="1">
      <c r="O56" s="214"/>
      <c r="P56" s="214"/>
      <c r="Q56" s="214"/>
      <c r="R56" s="207"/>
      <c r="S56" s="224"/>
      <c r="T56" s="224"/>
      <c r="U56" s="219"/>
    </row>
    <row r="57" spans="15:18" ht="13.5" customHeight="1">
      <c r="O57" s="208"/>
      <c r="P57" s="208"/>
      <c r="Q57" s="208"/>
      <c r="R57" s="196"/>
    </row>
    <row r="58" spans="15:18" ht="13.5" customHeight="1">
      <c r="O58" s="208"/>
      <c r="P58" s="208"/>
      <c r="Q58" s="208"/>
      <c r="R58" s="196"/>
    </row>
    <row r="59" spans="15:18" ht="13.5" customHeight="1">
      <c r="O59" s="208"/>
      <c r="P59" s="208"/>
      <c r="Q59" s="208"/>
      <c r="R59" s="196"/>
    </row>
    <row r="60" spans="4:18" ht="13.5" customHeight="1">
      <c r="D60" s="200"/>
      <c r="E60" s="200"/>
      <c r="F60" s="200"/>
      <c r="G60" s="200"/>
      <c r="H60" s="200"/>
      <c r="I60" s="229"/>
      <c r="J60" s="200"/>
      <c r="K60" s="200"/>
      <c r="L60" s="201"/>
      <c r="O60" s="200"/>
      <c r="P60" s="200"/>
      <c r="Q60" s="200"/>
      <c r="R60" s="196"/>
    </row>
    <row r="61" spans="4:18" ht="13.5" customHeight="1">
      <c r="D61" s="192"/>
      <c r="E61" s="192"/>
      <c r="F61" s="192"/>
      <c r="G61" s="192"/>
      <c r="H61" s="192"/>
      <c r="I61" s="230"/>
      <c r="J61" s="192"/>
      <c r="K61" s="192"/>
      <c r="L61" s="231"/>
      <c r="M61" s="201"/>
      <c r="N61" s="200"/>
      <c r="O61" s="192"/>
      <c r="P61" s="192"/>
      <c r="Q61" s="192"/>
      <c r="R61" s="196"/>
    </row>
    <row r="62" spans="4:18" ht="13.5" customHeight="1">
      <c r="D62" s="214"/>
      <c r="E62" s="214"/>
      <c r="F62" s="214"/>
      <c r="G62" s="203"/>
      <c r="H62" s="203"/>
      <c r="I62" s="232"/>
      <c r="J62" s="203"/>
      <c r="K62" s="203"/>
      <c r="L62" s="206"/>
      <c r="M62" s="231"/>
      <c r="N62" s="192"/>
      <c r="O62" s="214"/>
      <c r="P62" s="203"/>
      <c r="Q62" s="203"/>
      <c r="R62" s="207"/>
    </row>
    <row r="63" spans="4:18" ht="13.5" customHeight="1">
      <c r="D63" s="200"/>
      <c r="E63" s="200"/>
      <c r="F63" s="200"/>
      <c r="G63" s="200"/>
      <c r="H63" s="200"/>
      <c r="I63" s="229"/>
      <c r="J63" s="200"/>
      <c r="K63" s="200"/>
      <c r="L63" s="201"/>
      <c r="M63" s="206"/>
      <c r="N63" s="203"/>
      <c r="O63" s="200"/>
      <c r="P63" s="200"/>
      <c r="Q63" s="200"/>
      <c r="R63" s="196"/>
    </row>
    <row r="64" spans="4:18" ht="13.5" customHeight="1">
      <c r="D64" s="200"/>
      <c r="E64" s="200"/>
      <c r="F64" s="200"/>
      <c r="G64" s="202"/>
      <c r="H64" s="202"/>
      <c r="I64" s="229"/>
      <c r="J64" s="202"/>
      <c r="K64" s="202"/>
      <c r="L64" s="201"/>
      <c r="M64" s="201"/>
      <c r="N64" s="200"/>
      <c r="O64" s="200"/>
      <c r="P64" s="200"/>
      <c r="Q64" s="200"/>
      <c r="R64" s="196"/>
    </row>
    <row r="65" spans="4:18" ht="13.5" customHeight="1">
      <c r="D65" s="200"/>
      <c r="E65" s="200"/>
      <c r="F65" s="200"/>
      <c r="G65" s="202"/>
      <c r="H65" s="202"/>
      <c r="I65" s="229"/>
      <c r="J65" s="202"/>
      <c r="K65" s="202"/>
      <c r="L65" s="201"/>
      <c r="M65" s="201"/>
      <c r="N65" s="202"/>
      <c r="O65" s="200"/>
      <c r="P65" s="202"/>
      <c r="Q65" s="202"/>
      <c r="R65" s="196"/>
    </row>
    <row r="66" spans="4:18" ht="13.5" customHeight="1">
      <c r="D66" s="200"/>
      <c r="E66" s="200"/>
      <c r="F66" s="200"/>
      <c r="G66" s="225"/>
      <c r="H66" s="225"/>
      <c r="I66" s="229"/>
      <c r="J66" s="200"/>
      <c r="K66" s="200"/>
      <c r="L66" s="201"/>
      <c r="M66" s="201"/>
      <c r="N66" s="202"/>
      <c r="O66" s="208"/>
      <c r="P66" s="208"/>
      <c r="Q66" s="208"/>
      <c r="R66" s="196"/>
    </row>
    <row r="67" spans="4:18" ht="13.5" customHeight="1">
      <c r="D67" s="208"/>
      <c r="E67" s="208"/>
      <c r="F67" s="208"/>
      <c r="G67" s="208"/>
      <c r="H67" s="208"/>
      <c r="I67" s="233"/>
      <c r="J67" s="208"/>
      <c r="K67" s="208"/>
      <c r="L67" s="201"/>
      <c r="M67" s="201"/>
      <c r="N67" s="225"/>
      <c r="O67" s="200"/>
      <c r="P67" s="225"/>
      <c r="Q67" s="225"/>
      <c r="R67" s="196"/>
    </row>
    <row r="68" spans="4:18" ht="13.5" customHeight="1">
      <c r="D68" s="200"/>
      <c r="E68" s="200"/>
      <c r="F68" s="200"/>
      <c r="G68" s="200"/>
      <c r="H68" s="200"/>
      <c r="I68" s="229"/>
      <c r="J68" s="200"/>
      <c r="K68" s="200"/>
      <c r="L68" s="201"/>
      <c r="M68" s="201"/>
      <c r="N68" s="225"/>
      <c r="O68" s="200"/>
      <c r="P68" s="200"/>
      <c r="Q68" s="200"/>
      <c r="R68" s="196"/>
    </row>
    <row r="69" spans="4:18" ht="13.5" customHeight="1">
      <c r="D69" s="200"/>
      <c r="E69" s="200"/>
      <c r="F69" s="200"/>
      <c r="G69" s="208"/>
      <c r="H69" s="208"/>
      <c r="I69" s="229"/>
      <c r="J69" s="202"/>
      <c r="K69" s="202"/>
      <c r="L69" s="201"/>
      <c r="M69" s="201"/>
      <c r="N69" s="200"/>
      <c r="O69" s="200"/>
      <c r="P69" s="202"/>
      <c r="Q69" s="202"/>
      <c r="R69" s="196"/>
    </row>
    <row r="70" spans="4:18" ht="13.5" customHeight="1">
      <c r="D70" s="208"/>
      <c r="E70" s="208"/>
      <c r="F70" s="208"/>
      <c r="G70" s="208"/>
      <c r="H70" s="208"/>
      <c r="I70" s="233"/>
      <c r="J70" s="208"/>
      <c r="K70" s="208"/>
      <c r="L70" s="201"/>
      <c r="M70" s="201"/>
      <c r="N70" s="202"/>
      <c r="O70" s="200"/>
      <c r="P70" s="200"/>
      <c r="Q70" s="200"/>
      <c r="R70" s="196"/>
    </row>
    <row r="71" spans="4:18" ht="12" customHeight="1">
      <c r="D71" s="200"/>
      <c r="E71" s="200"/>
      <c r="F71" s="200"/>
      <c r="G71" s="202"/>
      <c r="H71" s="202"/>
      <c r="I71" s="229"/>
      <c r="J71" s="202"/>
      <c r="K71" s="202"/>
      <c r="L71" s="201"/>
      <c r="M71" s="201"/>
      <c r="N71" s="200"/>
      <c r="O71" s="200"/>
      <c r="P71" s="202"/>
      <c r="Q71" s="202"/>
      <c r="R71" s="196"/>
    </row>
    <row r="72" spans="13:14" ht="12">
      <c r="M72" s="201"/>
      <c r="N72" s="200"/>
    </row>
  </sheetData>
  <sheetProtection/>
  <mergeCells count="31">
    <mergeCell ref="A8:B8"/>
    <mergeCell ref="A13:B13"/>
    <mergeCell ref="A6:B6"/>
    <mergeCell ref="A10:B10"/>
    <mergeCell ref="A11:B11"/>
    <mergeCell ref="A9:B9"/>
    <mergeCell ref="A7:B7"/>
    <mergeCell ref="A12:B12"/>
    <mergeCell ref="K26:L26"/>
    <mergeCell ref="A21:B21"/>
    <mergeCell ref="A22:B22"/>
    <mergeCell ref="A23:B23"/>
    <mergeCell ref="A26:B26"/>
    <mergeCell ref="G26:H26"/>
    <mergeCell ref="I26:J26"/>
    <mergeCell ref="E26:F26"/>
    <mergeCell ref="A20:B20"/>
    <mergeCell ref="C26:D26"/>
    <mergeCell ref="A14:B14"/>
    <mergeCell ref="A18:B18"/>
    <mergeCell ref="A15:B15"/>
    <mergeCell ref="A16:B16"/>
    <mergeCell ref="A17:B17"/>
    <mergeCell ref="A19:B19"/>
    <mergeCell ref="A1:L1"/>
    <mergeCell ref="C4:D4"/>
    <mergeCell ref="E4:F4"/>
    <mergeCell ref="G4:H4"/>
    <mergeCell ref="I4:J4"/>
    <mergeCell ref="A4:B5"/>
    <mergeCell ref="K4:L4"/>
  </mergeCells>
  <printOptions/>
  <pageMargins left="0.7874015748031497" right="0" top="0.7874015748031497" bottom="0.1968503937007874" header="0.3937007874015748" footer="0.1968503937007874"/>
  <pageSetup firstPageNumber="205" useFirstPageNumber="1" horizontalDpi="600" verticalDpi="600" orientation="portrait" paperSize="9" r:id="rId2"/>
  <headerFooter alignWithMargins="0">
    <oddHeader xml:space="preserve">&amp;R&amp;"ＭＳ 明朝,標準"&amp;8区 立 施 設　&amp;P </oddHead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BJ72"/>
  <sheetViews>
    <sheetView zoomScalePageLayoutView="0" workbookViewId="0" topLeftCell="A10">
      <selection activeCell="AB22" sqref="AB22"/>
    </sheetView>
  </sheetViews>
  <sheetFormatPr defaultColWidth="15.625" defaultRowHeight="13.5"/>
  <cols>
    <col min="1" max="2" width="4.75390625" style="2" customWidth="1"/>
    <col min="3" max="3" width="4.875" style="2" customWidth="1"/>
    <col min="4" max="5" width="6.75390625" style="2" customWidth="1"/>
    <col min="6" max="6" width="4.875" style="2" customWidth="1"/>
    <col min="7" max="8" width="6.75390625" style="2" customWidth="1"/>
    <col min="9" max="9" width="4.875" style="2" customWidth="1"/>
    <col min="10" max="11" width="6.75390625" style="2" customWidth="1"/>
    <col min="12" max="12" width="7.00390625" style="2" customWidth="1"/>
    <col min="13" max="14" width="7.625" style="2" customWidth="1"/>
    <col min="15" max="17" width="2.375" style="2" customWidth="1"/>
    <col min="18" max="20" width="1.37890625" style="2" customWidth="1"/>
    <col min="21" max="23" width="1.37890625" style="52" customWidth="1"/>
    <col min="24" max="29" width="1.37890625" style="2" customWidth="1"/>
    <col min="30" max="31" width="1.37890625" style="54" customWidth="1"/>
    <col min="32" max="53" width="1.37890625" style="2" customWidth="1"/>
    <col min="54" max="61" width="1.625" style="2" customWidth="1"/>
    <col min="62" max="62" width="2.125" style="2" customWidth="1"/>
    <col min="63" max="68" width="1.625" style="2" customWidth="1"/>
    <col min="69" max="82" width="2.00390625" style="2" customWidth="1"/>
    <col min="83" max="83" width="1.875" style="2" customWidth="1"/>
    <col min="84" max="16384" width="15.625" style="2" customWidth="1"/>
  </cols>
  <sheetData>
    <row r="1" spans="1:62" ht="18" customHeight="1">
      <c r="A1" s="522" t="s">
        <v>859</v>
      </c>
      <c r="B1" s="522"/>
      <c r="C1" s="522"/>
      <c r="D1" s="522"/>
      <c r="E1" s="522"/>
      <c r="F1" s="522"/>
      <c r="G1" s="522"/>
      <c r="H1" s="522"/>
      <c r="I1" s="522"/>
      <c r="J1" s="522"/>
      <c r="K1" s="522"/>
      <c r="L1" s="522"/>
      <c r="M1" s="522"/>
      <c r="N1" s="522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</row>
    <row r="2" spans="6:34" ht="15" customHeight="1"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</row>
    <row r="3" spans="1:39" ht="15" customHeight="1" thickBot="1">
      <c r="A3" s="3"/>
      <c r="I3" s="3"/>
      <c r="J3" s="3"/>
      <c r="K3" s="3"/>
      <c r="M3" s="751" t="s">
        <v>543</v>
      </c>
      <c r="N3" s="751"/>
      <c r="X3" s="53"/>
      <c r="Y3" s="53"/>
      <c r="Z3" s="53"/>
      <c r="AA3" s="53"/>
      <c r="AB3" s="53"/>
      <c r="AC3" s="53"/>
      <c r="AM3" s="15"/>
    </row>
    <row r="4" spans="1:62" ht="16.5" customHeight="1">
      <c r="A4" s="498" t="s">
        <v>216</v>
      </c>
      <c r="B4" s="499"/>
      <c r="C4" s="741" t="s">
        <v>217</v>
      </c>
      <c r="D4" s="742"/>
      <c r="E4" s="743"/>
      <c r="F4" s="544" t="s">
        <v>523</v>
      </c>
      <c r="G4" s="621"/>
      <c r="H4" s="621"/>
      <c r="I4" s="621"/>
      <c r="J4" s="621"/>
      <c r="K4" s="543"/>
      <c r="L4" s="544" t="s">
        <v>218</v>
      </c>
      <c r="M4" s="621"/>
      <c r="N4" s="621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</row>
    <row r="5" spans="1:62" ht="16.5" customHeight="1">
      <c r="A5" s="508"/>
      <c r="B5" s="509"/>
      <c r="C5" s="744" t="s">
        <v>219</v>
      </c>
      <c r="D5" s="745"/>
      <c r="E5" s="746"/>
      <c r="F5" s="591" t="s">
        <v>220</v>
      </c>
      <c r="G5" s="747"/>
      <c r="H5" s="583"/>
      <c r="I5" s="591" t="s">
        <v>221</v>
      </c>
      <c r="J5" s="747"/>
      <c r="K5" s="583"/>
      <c r="L5" s="659" t="s">
        <v>222</v>
      </c>
      <c r="M5" s="659" t="s">
        <v>223</v>
      </c>
      <c r="N5" s="154" t="s">
        <v>260</v>
      </c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</row>
    <row r="6" spans="1:62" ht="16.5" customHeight="1">
      <c r="A6" s="501"/>
      <c r="B6" s="502"/>
      <c r="C6" s="47" t="s">
        <v>244</v>
      </c>
      <c r="D6" s="47" t="s">
        <v>224</v>
      </c>
      <c r="E6" s="47" t="s">
        <v>225</v>
      </c>
      <c r="F6" s="47" t="s">
        <v>244</v>
      </c>
      <c r="G6" s="47" t="s">
        <v>224</v>
      </c>
      <c r="H6" s="47" t="s">
        <v>225</v>
      </c>
      <c r="I6" s="47" t="s">
        <v>244</v>
      </c>
      <c r="J6" s="47" t="s">
        <v>224</v>
      </c>
      <c r="K6" s="47" t="s">
        <v>225</v>
      </c>
      <c r="L6" s="521"/>
      <c r="M6" s="521"/>
      <c r="N6" s="155" t="s">
        <v>226</v>
      </c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  <c r="BG6" s="8"/>
      <c r="BH6" s="8"/>
      <c r="BI6" s="8"/>
      <c r="BJ6" s="8"/>
    </row>
    <row r="7" spans="1:62" ht="16.5" customHeight="1">
      <c r="A7" s="130"/>
      <c r="B7" s="156"/>
      <c r="C7" s="130"/>
      <c r="D7" s="130"/>
      <c r="E7" s="130"/>
      <c r="F7" s="130"/>
      <c r="G7" s="130"/>
      <c r="H7" s="130"/>
      <c r="I7" s="130"/>
      <c r="J7" s="130"/>
      <c r="K7" s="130"/>
      <c r="L7" s="130" t="s">
        <v>110</v>
      </c>
      <c r="M7" s="130" t="s">
        <v>227</v>
      </c>
      <c r="N7" s="130" t="s">
        <v>227</v>
      </c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3"/>
      <c r="AQ7" s="133"/>
      <c r="AR7" s="133"/>
      <c r="AS7" s="133"/>
      <c r="AT7" s="133"/>
      <c r="AU7" s="133"/>
      <c r="AV7" s="133"/>
      <c r="AW7" s="133"/>
      <c r="AX7" s="133"/>
      <c r="AY7" s="133"/>
      <c r="AZ7" s="133"/>
      <c r="BA7" s="133"/>
      <c r="BB7" s="133"/>
      <c r="BC7" s="133"/>
      <c r="BD7" s="133"/>
      <c r="BE7" s="133"/>
      <c r="BF7" s="133"/>
      <c r="BG7" s="15"/>
      <c r="BH7" s="15"/>
      <c r="BI7" s="15"/>
      <c r="BJ7" s="15"/>
    </row>
    <row r="8" spans="1:62" ht="16.5" customHeight="1">
      <c r="A8" s="748" t="s">
        <v>261</v>
      </c>
      <c r="B8" s="95" t="s">
        <v>198</v>
      </c>
      <c r="C8" s="434">
        <f aca="true" t="shared" si="0" ref="C8:M8">C9+C10</f>
        <v>93</v>
      </c>
      <c r="D8" s="434">
        <f t="shared" si="0"/>
        <v>11</v>
      </c>
      <c r="E8" s="434">
        <f t="shared" si="0"/>
        <v>82</v>
      </c>
      <c r="F8" s="434">
        <f t="shared" si="0"/>
        <v>9</v>
      </c>
      <c r="G8" s="435">
        <f t="shared" si="0"/>
        <v>0</v>
      </c>
      <c r="H8" s="434">
        <f t="shared" si="0"/>
        <v>9</v>
      </c>
      <c r="I8" s="434">
        <f t="shared" si="0"/>
        <v>9</v>
      </c>
      <c r="J8" s="435">
        <f t="shared" si="0"/>
        <v>0</v>
      </c>
      <c r="K8" s="434">
        <f t="shared" si="0"/>
        <v>9</v>
      </c>
      <c r="L8" s="434">
        <f t="shared" si="0"/>
        <v>84.5</v>
      </c>
      <c r="M8" s="436">
        <f t="shared" si="0"/>
        <v>988650</v>
      </c>
      <c r="N8" s="437">
        <f>(N12+N16)/2</f>
        <v>11446.952690807415</v>
      </c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3"/>
      <c r="AO8" s="133"/>
      <c r="AP8" s="133"/>
      <c r="AQ8" s="133"/>
      <c r="AR8" s="133"/>
      <c r="AS8" s="133"/>
      <c r="AT8" s="133"/>
      <c r="AU8" s="133"/>
      <c r="AV8" s="133"/>
      <c r="AW8" s="133"/>
      <c r="AX8" s="133"/>
      <c r="AY8" s="133"/>
      <c r="AZ8" s="133"/>
      <c r="BA8" s="133"/>
      <c r="BB8" s="133"/>
      <c r="BC8" s="133"/>
      <c r="BD8" s="133"/>
      <c r="BE8" s="133"/>
      <c r="BF8" s="133"/>
      <c r="BG8" s="10"/>
      <c r="BH8" s="10"/>
      <c r="BI8" s="10"/>
      <c r="BJ8" s="10"/>
    </row>
    <row r="9" spans="1:62" ht="16.5" customHeight="1">
      <c r="A9" s="748"/>
      <c r="B9" s="95" t="s">
        <v>169</v>
      </c>
      <c r="C9" s="434">
        <f aca="true" t="shared" si="1" ref="C9:M9">C13+C17</f>
        <v>55</v>
      </c>
      <c r="D9" s="434">
        <f t="shared" si="1"/>
        <v>7</v>
      </c>
      <c r="E9" s="434">
        <f t="shared" si="1"/>
        <v>48</v>
      </c>
      <c r="F9" s="434">
        <f t="shared" si="1"/>
        <v>4</v>
      </c>
      <c r="G9" s="435">
        <f>G10+G11</f>
        <v>0</v>
      </c>
      <c r="H9" s="434">
        <f t="shared" si="1"/>
        <v>4</v>
      </c>
      <c r="I9" s="434">
        <f t="shared" si="1"/>
        <v>5</v>
      </c>
      <c r="J9" s="435">
        <f>J10+J11</f>
        <v>0</v>
      </c>
      <c r="K9" s="434">
        <f t="shared" si="1"/>
        <v>5</v>
      </c>
      <c r="L9" s="434">
        <f t="shared" si="1"/>
        <v>49.9</v>
      </c>
      <c r="M9" s="429">
        <f t="shared" si="1"/>
        <v>594192</v>
      </c>
      <c r="N9" s="437">
        <f>(N13+N17)/2</f>
        <v>11558.809061488673</v>
      </c>
      <c r="O9" s="144"/>
      <c r="P9" s="157"/>
      <c r="Q9" s="157"/>
      <c r="R9" s="157"/>
      <c r="S9" s="144"/>
      <c r="T9" s="157"/>
      <c r="U9" s="158"/>
      <c r="V9" s="158"/>
      <c r="W9" s="144"/>
      <c r="X9" s="157"/>
      <c r="Y9" s="157"/>
      <c r="Z9" s="157"/>
      <c r="AA9" s="144"/>
      <c r="AB9" s="157"/>
      <c r="AC9" s="157"/>
      <c r="AD9" s="157"/>
      <c r="AE9" s="144"/>
      <c r="AF9" s="157"/>
      <c r="AG9" s="157"/>
      <c r="AH9" s="157"/>
      <c r="AI9" s="144"/>
      <c r="AJ9" s="157"/>
      <c r="AK9" s="157"/>
      <c r="AL9" s="157"/>
      <c r="AM9" s="144"/>
      <c r="AN9" s="157"/>
      <c r="AO9" s="157"/>
      <c r="AP9" s="157"/>
      <c r="AQ9" s="144"/>
      <c r="AR9" s="157"/>
      <c r="AS9" s="157"/>
      <c r="AT9" s="157"/>
      <c r="AU9" s="144"/>
      <c r="AV9" s="157"/>
      <c r="AW9" s="157"/>
      <c r="AX9" s="107"/>
      <c r="AY9" s="144"/>
      <c r="AZ9" s="157"/>
      <c r="BA9" s="107"/>
      <c r="BB9" s="107"/>
      <c r="BC9" s="144"/>
      <c r="BD9" s="107"/>
      <c r="BE9" s="107"/>
      <c r="BF9" s="107"/>
      <c r="BG9" s="10"/>
      <c r="BH9" s="10"/>
      <c r="BI9" s="10"/>
      <c r="BJ9" s="10"/>
    </row>
    <row r="10" spans="1:58" ht="16.5" customHeight="1">
      <c r="A10" s="748"/>
      <c r="B10" s="95" t="s">
        <v>170</v>
      </c>
      <c r="C10" s="434">
        <f aca="true" t="shared" si="2" ref="C10:M10">C14+C18</f>
        <v>38</v>
      </c>
      <c r="D10" s="434">
        <f t="shared" si="2"/>
        <v>4</v>
      </c>
      <c r="E10" s="434">
        <f t="shared" si="2"/>
        <v>34</v>
      </c>
      <c r="F10" s="434">
        <f t="shared" si="2"/>
        <v>5</v>
      </c>
      <c r="G10" s="435">
        <f t="shared" si="2"/>
        <v>0</v>
      </c>
      <c r="H10" s="434">
        <f t="shared" si="2"/>
        <v>5</v>
      </c>
      <c r="I10" s="434">
        <f t="shared" si="2"/>
        <v>4</v>
      </c>
      <c r="J10" s="435">
        <f t="shared" si="2"/>
        <v>0</v>
      </c>
      <c r="K10" s="434">
        <f t="shared" si="2"/>
        <v>4</v>
      </c>
      <c r="L10" s="434">
        <f t="shared" si="2"/>
        <v>34.599999999999994</v>
      </c>
      <c r="M10" s="429">
        <f t="shared" si="2"/>
        <v>394458</v>
      </c>
      <c r="N10" s="437">
        <f>(N14+N18)/2</f>
        <v>11313.61531760922</v>
      </c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</row>
    <row r="11" spans="1:58" ht="16.5" customHeight="1">
      <c r="A11" s="130"/>
      <c r="B11" s="40"/>
      <c r="C11" s="69"/>
      <c r="D11" s="69"/>
      <c r="E11" s="69"/>
      <c r="F11" s="69"/>
      <c r="G11" s="69"/>
      <c r="H11" s="69"/>
      <c r="I11" s="69"/>
      <c r="J11" s="69"/>
      <c r="K11" s="69"/>
      <c r="L11" s="286"/>
      <c r="M11" s="69"/>
      <c r="N11" s="69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  <c r="BC11" s="107"/>
      <c r="BD11" s="107"/>
      <c r="BE11" s="107"/>
      <c r="BF11" s="107"/>
    </row>
    <row r="12" spans="1:58" ht="16.5" customHeight="1">
      <c r="A12" s="749" t="s">
        <v>262</v>
      </c>
      <c r="B12" s="40" t="s">
        <v>198</v>
      </c>
      <c r="C12" s="69">
        <f aca="true" t="shared" si="3" ref="C12:M12">C13+C14</f>
        <v>55</v>
      </c>
      <c r="D12" s="69">
        <f t="shared" si="3"/>
        <v>8</v>
      </c>
      <c r="E12" s="69">
        <f t="shared" si="3"/>
        <v>47</v>
      </c>
      <c r="F12" s="69">
        <f t="shared" si="3"/>
        <v>5</v>
      </c>
      <c r="G12" s="438">
        <f t="shared" si="3"/>
        <v>0</v>
      </c>
      <c r="H12" s="69">
        <f t="shared" si="3"/>
        <v>5</v>
      </c>
      <c r="I12" s="69">
        <f t="shared" si="3"/>
        <v>8</v>
      </c>
      <c r="J12" s="438">
        <f t="shared" si="3"/>
        <v>0</v>
      </c>
      <c r="K12" s="69">
        <f t="shared" si="3"/>
        <v>8</v>
      </c>
      <c r="L12" s="69">
        <f t="shared" si="3"/>
        <v>49.099999999999994</v>
      </c>
      <c r="M12" s="279">
        <f t="shared" si="3"/>
        <v>638679</v>
      </c>
      <c r="N12" s="439">
        <f>M12/L12</f>
        <v>13007.718940936866</v>
      </c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07"/>
      <c r="AP12" s="107"/>
      <c r="AQ12" s="107"/>
      <c r="AR12" s="107"/>
      <c r="AS12" s="107"/>
      <c r="AT12" s="107"/>
      <c r="AU12" s="107"/>
      <c r="AV12" s="107"/>
      <c r="AW12" s="107"/>
      <c r="AX12" s="107"/>
      <c r="AY12" s="107"/>
      <c r="AZ12" s="107"/>
      <c r="BA12" s="107"/>
      <c r="BB12" s="107"/>
      <c r="BC12" s="107"/>
      <c r="BD12" s="107"/>
      <c r="BE12" s="107"/>
      <c r="BF12" s="107"/>
    </row>
    <row r="13" spans="1:58" ht="16.5" customHeight="1">
      <c r="A13" s="749"/>
      <c r="B13" s="40" t="s">
        <v>169</v>
      </c>
      <c r="C13" s="69">
        <f>SUM(D13:E13)</f>
        <v>35</v>
      </c>
      <c r="D13" s="69">
        <v>5</v>
      </c>
      <c r="E13" s="69">
        <v>30</v>
      </c>
      <c r="F13" s="440">
        <f>G13+H13</f>
        <v>2</v>
      </c>
      <c r="G13" s="438">
        <v>0</v>
      </c>
      <c r="H13" s="69">
        <v>2</v>
      </c>
      <c r="I13" s="440">
        <f>J13+K13</f>
        <v>4</v>
      </c>
      <c r="J13" s="438">
        <v>0</v>
      </c>
      <c r="K13" s="69">
        <v>4</v>
      </c>
      <c r="L13" s="286">
        <v>30.9</v>
      </c>
      <c r="M13" s="71">
        <v>402368</v>
      </c>
      <c r="N13" s="71">
        <f>M13/L13</f>
        <v>13021.618122977347</v>
      </c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107"/>
      <c r="AU13" s="107"/>
      <c r="AV13" s="107"/>
      <c r="AW13" s="107"/>
      <c r="AX13" s="107"/>
      <c r="AY13" s="134"/>
      <c r="AZ13" s="107"/>
      <c r="BA13" s="107"/>
      <c r="BB13" s="107"/>
      <c r="BC13" s="134"/>
      <c r="BD13" s="107"/>
      <c r="BE13" s="107"/>
      <c r="BF13" s="107"/>
    </row>
    <row r="14" spans="1:62" ht="16.5" customHeight="1">
      <c r="A14" s="749"/>
      <c r="B14" s="40" t="s">
        <v>170</v>
      </c>
      <c r="C14" s="69">
        <f>SUM(D14:E14)</f>
        <v>20</v>
      </c>
      <c r="D14" s="69">
        <v>3</v>
      </c>
      <c r="E14" s="69">
        <v>17</v>
      </c>
      <c r="F14" s="440">
        <f>G14+H14</f>
        <v>3</v>
      </c>
      <c r="G14" s="438">
        <v>0</v>
      </c>
      <c r="H14" s="69">
        <v>3</v>
      </c>
      <c r="I14" s="440">
        <f>J14+K14</f>
        <v>4</v>
      </c>
      <c r="J14" s="438">
        <v>0</v>
      </c>
      <c r="K14" s="69">
        <v>4</v>
      </c>
      <c r="L14" s="286">
        <v>18.2</v>
      </c>
      <c r="M14" s="71">
        <v>236311</v>
      </c>
      <c r="N14" s="71">
        <f>M14/L14</f>
        <v>12984.12087912088</v>
      </c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  <c r="AU14" s="107"/>
      <c r="AV14" s="107"/>
      <c r="AW14" s="107"/>
      <c r="AX14" s="107"/>
      <c r="AY14" s="134"/>
      <c r="AZ14" s="107"/>
      <c r="BA14" s="107"/>
      <c r="BB14" s="107"/>
      <c r="BC14" s="134"/>
      <c r="BD14" s="107"/>
      <c r="BE14" s="107"/>
      <c r="BF14" s="107"/>
      <c r="BG14" s="1"/>
      <c r="BH14" s="1"/>
      <c r="BI14" s="1"/>
      <c r="BJ14" s="1"/>
    </row>
    <row r="15" spans="1:58" ht="16.5" customHeight="1">
      <c r="A15" s="130"/>
      <c r="B15" s="40"/>
      <c r="C15" s="69"/>
      <c r="D15" s="69"/>
      <c r="E15" s="69"/>
      <c r="F15" s="69"/>
      <c r="G15" s="69"/>
      <c r="H15" s="69"/>
      <c r="I15" s="69"/>
      <c r="J15" s="69"/>
      <c r="K15" s="69"/>
      <c r="L15" s="286"/>
      <c r="M15" s="69"/>
      <c r="N15" s="69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</row>
    <row r="16" spans="1:62" ht="16.5" customHeight="1">
      <c r="A16" s="749" t="s">
        <v>263</v>
      </c>
      <c r="B16" s="40" t="s">
        <v>198</v>
      </c>
      <c r="C16" s="69">
        <f aca="true" t="shared" si="4" ref="C16:M16">C17+C18</f>
        <v>38</v>
      </c>
      <c r="D16" s="69">
        <f t="shared" si="4"/>
        <v>3</v>
      </c>
      <c r="E16" s="69">
        <f t="shared" si="4"/>
        <v>35</v>
      </c>
      <c r="F16" s="69">
        <f t="shared" si="4"/>
        <v>4</v>
      </c>
      <c r="G16" s="438">
        <f t="shared" si="4"/>
        <v>0</v>
      </c>
      <c r="H16" s="69">
        <f t="shared" si="4"/>
        <v>4</v>
      </c>
      <c r="I16" s="69">
        <f t="shared" si="4"/>
        <v>1</v>
      </c>
      <c r="J16" s="438">
        <f t="shared" si="4"/>
        <v>0</v>
      </c>
      <c r="K16" s="69">
        <f t="shared" si="4"/>
        <v>1</v>
      </c>
      <c r="L16" s="69">
        <f t="shared" si="4"/>
        <v>35.4</v>
      </c>
      <c r="M16" s="279">
        <f t="shared" si="4"/>
        <v>349971</v>
      </c>
      <c r="N16" s="71">
        <f>M16/L16</f>
        <v>9886.186440677966</v>
      </c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7"/>
      <c r="AV16" s="107"/>
      <c r="AW16" s="107"/>
      <c r="AX16" s="107"/>
      <c r="AY16" s="134"/>
      <c r="AZ16" s="107"/>
      <c r="BA16" s="107"/>
      <c r="BB16" s="107"/>
      <c r="BC16" s="134"/>
      <c r="BD16" s="107"/>
      <c r="BE16" s="107"/>
      <c r="BF16" s="107"/>
      <c r="BG16" s="53"/>
      <c r="BH16" s="53"/>
      <c r="BI16" s="53"/>
      <c r="BJ16" s="53"/>
    </row>
    <row r="17" spans="1:62" ht="16.5" customHeight="1">
      <c r="A17" s="749"/>
      <c r="B17" s="40" t="s">
        <v>169</v>
      </c>
      <c r="C17" s="408">
        <f>SUM(D17:E17)</f>
        <v>20</v>
      </c>
      <c r="D17" s="69">
        <v>2</v>
      </c>
      <c r="E17" s="69">
        <v>18</v>
      </c>
      <c r="F17" s="69">
        <f>G17+H17</f>
        <v>2</v>
      </c>
      <c r="G17" s="438">
        <v>0</v>
      </c>
      <c r="H17" s="69">
        <v>2</v>
      </c>
      <c r="I17" s="440">
        <f>J17+K17</f>
        <v>1</v>
      </c>
      <c r="J17" s="438">
        <v>0</v>
      </c>
      <c r="K17" s="440">
        <v>1</v>
      </c>
      <c r="L17" s="286">
        <v>19</v>
      </c>
      <c r="M17" s="71">
        <v>191824</v>
      </c>
      <c r="N17" s="71">
        <f>M17/L17</f>
        <v>10096</v>
      </c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34"/>
      <c r="AZ17" s="107"/>
      <c r="BA17" s="107"/>
      <c r="BB17" s="107"/>
      <c r="BC17" s="134"/>
      <c r="BD17" s="107"/>
      <c r="BE17" s="107"/>
      <c r="BF17" s="107"/>
      <c r="BG17" s="8"/>
      <c r="BH17" s="8"/>
      <c r="BI17" s="8"/>
      <c r="BJ17" s="8"/>
    </row>
    <row r="18" spans="1:62" ht="16.5" customHeight="1">
      <c r="A18" s="750"/>
      <c r="B18" s="47" t="s">
        <v>170</v>
      </c>
      <c r="C18" s="432">
        <f>SUM(D18:E18)</f>
        <v>18</v>
      </c>
      <c r="D18" s="433">
        <v>1</v>
      </c>
      <c r="E18" s="433">
        <v>17</v>
      </c>
      <c r="F18" s="441">
        <f>G18+H18</f>
        <v>2</v>
      </c>
      <c r="G18" s="442">
        <v>0</v>
      </c>
      <c r="H18" s="433">
        <v>2</v>
      </c>
      <c r="I18" s="441">
        <f>J18+K18</f>
        <v>0</v>
      </c>
      <c r="J18" s="443">
        <v>0</v>
      </c>
      <c r="K18" s="443">
        <v>0</v>
      </c>
      <c r="L18" s="444">
        <v>16.4</v>
      </c>
      <c r="M18" s="87">
        <v>158147</v>
      </c>
      <c r="N18" s="87">
        <f>M18/L18</f>
        <v>9643.109756097561</v>
      </c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34"/>
      <c r="AZ18" s="107"/>
      <c r="BA18" s="107"/>
      <c r="BB18" s="107"/>
      <c r="BC18" s="134"/>
      <c r="BD18" s="107"/>
      <c r="BE18" s="107"/>
      <c r="BF18" s="107"/>
      <c r="BG18" s="8"/>
      <c r="BH18" s="8"/>
      <c r="BI18" s="8"/>
      <c r="BJ18" s="8"/>
    </row>
    <row r="19" spans="1:62" ht="13.5" customHeight="1">
      <c r="A19" s="12" t="s">
        <v>548</v>
      </c>
      <c r="B19" s="8"/>
      <c r="E19" s="8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34"/>
      <c r="AZ19" s="107"/>
      <c r="BA19" s="107"/>
      <c r="BB19" s="107"/>
      <c r="BC19" s="134"/>
      <c r="BD19" s="107"/>
      <c r="BE19" s="107"/>
      <c r="BF19" s="107"/>
      <c r="BG19" s="15"/>
      <c r="BH19" s="15"/>
      <c r="BI19" s="15"/>
      <c r="BJ19" s="15"/>
    </row>
    <row r="20" spans="1:62" ht="13.5" customHeight="1">
      <c r="A20" s="8"/>
      <c r="B20" s="8"/>
      <c r="C20" s="8"/>
      <c r="D20" s="8"/>
      <c r="E20" s="8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34"/>
      <c r="AZ20" s="107"/>
      <c r="BA20" s="107"/>
      <c r="BB20" s="107"/>
      <c r="BC20" s="134"/>
      <c r="BD20" s="107"/>
      <c r="BE20" s="107"/>
      <c r="BF20" s="107"/>
      <c r="BG20" s="9"/>
      <c r="BH20" s="76"/>
      <c r="BI20" s="76"/>
      <c r="BJ20" s="76"/>
    </row>
    <row r="21" spans="1:62" ht="13.5" customHeight="1">
      <c r="A21" s="8"/>
      <c r="B21" s="8"/>
      <c r="C21" s="8"/>
      <c r="D21" s="8"/>
      <c r="E21" s="8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7"/>
      <c r="AV21" s="107"/>
      <c r="AW21" s="107"/>
      <c r="AX21" s="107"/>
      <c r="AY21" s="107"/>
      <c r="AZ21" s="107"/>
      <c r="BA21" s="107"/>
      <c r="BB21" s="107"/>
      <c r="BC21" s="107"/>
      <c r="BD21" s="107"/>
      <c r="BE21" s="107"/>
      <c r="BF21" s="107"/>
      <c r="BG21" s="10"/>
      <c r="BH21" s="10"/>
      <c r="BI21" s="10"/>
      <c r="BJ21" s="10"/>
    </row>
    <row r="22" spans="1:62" ht="15" customHeight="1">
      <c r="A22" s="522" t="s">
        <v>860</v>
      </c>
      <c r="B22" s="522"/>
      <c r="C22" s="522"/>
      <c r="D22" s="522"/>
      <c r="E22" s="522"/>
      <c r="F22" s="522"/>
      <c r="G22" s="522"/>
      <c r="H22" s="522"/>
      <c r="I22" s="522"/>
      <c r="J22" s="522"/>
      <c r="K22" s="522"/>
      <c r="L22" s="522"/>
      <c r="M22" s="283"/>
      <c r="N22" s="283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7"/>
      <c r="AV22" s="107"/>
      <c r="AW22" s="107"/>
      <c r="AX22" s="107"/>
      <c r="AY22" s="134"/>
      <c r="AZ22" s="107"/>
      <c r="BA22" s="107"/>
      <c r="BB22" s="107"/>
      <c r="BC22" s="134"/>
      <c r="BD22" s="107"/>
      <c r="BE22" s="107"/>
      <c r="BF22" s="107"/>
      <c r="BG22" s="10"/>
      <c r="BH22" s="10"/>
      <c r="BI22" s="10"/>
      <c r="BJ22" s="10"/>
    </row>
    <row r="23" spans="1:62" ht="15" customHeight="1">
      <c r="A23" s="8"/>
      <c r="B23" s="8"/>
      <c r="C23" s="8"/>
      <c r="D23" s="8"/>
      <c r="E23" s="8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7"/>
      <c r="AV23" s="107"/>
      <c r="AW23" s="107"/>
      <c r="AX23" s="107"/>
      <c r="AY23" s="134"/>
      <c r="AZ23" s="107"/>
      <c r="BA23" s="107"/>
      <c r="BB23" s="107"/>
      <c r="BC23" s="134"/>
      <c r="BD23" s="107"/>
      <c r="BE23" s="107"/>
      <c r="BF23" s="107"/>
      <c r="BG23" s="10"/>
      <c r="BH23" s="10"/>
      <c r="BI23" s="10"/>
      <c r="BJ23" s="10"/>
    </row>
    <row r="24" spans="1:62" ht="15" customHeight="1" thickBot="1">
      <c r="A24" s="287" t="s">
        <v>515</v>
      </c>
      <c r="B24" s="288"/>
      <c r="C24" s="288"/>
      <c r="D24" s="288"/>
      <c r="E24" s="288"/>
      <c r="F24" s="288"/>
      <c r="G24" s="288"/>
      <c r="H24" s="288"/>
      <c r="I24" s="288"/>
      <c r="J24" s="288"/>
      <c r="K24" s="288"/>
      <c r="L24" s="288"/>
      <c r="M24" s="38"/>
      <c r="N24" s="38"/>
      <c r="T24" s="13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0"/>
      <c r="AF24" s="10"/>
      <c r="AG24" s="10"/>
      <c r="AH24" s="10"/>
      <c r="AI24" s="10"/>
      <c r="AJ24" s="10"/>
      <c r="AK24" s="10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0"/>
      <c r="BC24" s="10"/>
      <c r="BD24" s="10"/>
      <c r="BE24" s="10"/>
      <c r="BF24" s="10"/>
      <c r="BG24" s="10"/>
      <c r="BH24" s="10"/>
      <c r="BI24" s="10"/>
      <c r="BJ24" s="10"/>
    </row>
    <row r="25" spans="1:62" ht="16.5" customHeight="1">
      <c r="A25" s="621" t="s">
        <v>516</v>
      </c>
      <c r="B25" s="543"/>
      <c r="C25" s="752" t="s">
        <v>517</v>
      </c>
      <c r="D25" s="752"/>
      <c r="E25" s="752" t="s">
        <v>518</v>
      </c>
      <c r="F25" s="752"/>
      <c r="G25" s="752" t="s">
        <v>519</v>
      </c>
      <c r="H25" s="752"/>
      <c r="I25" s="752" t="s">
        <v>520</v>
      </c>
      <c r="J25" s="752"/>
      <c r="K25" s="752" t="s">
        <v>521</v>
      </c>
      <c r="L25" s="752"/>
      <c r="M25" s="38"/>
      <c r="N25" s="38"/>
      <c r="AE25" s="10"/>
      <c r="AF25" s="10"/>
      <c r="AG25" s="10"/>
      <c r="AH25" s="10"/>
      <c r="AI25" s="11"/>
      <c r="AJ25" s="11"/>
      <c r="AK25" s="11"/>
      <c r="AL25" s="10"/>
      <c r="AM25" s="10"/>
      <c r="AN25" s="10"/>
      <c r="AO25" s="10"/>
      <c r="AP25" s="10"/>
      <c r="AQ25" s="11"/>
      <c r="AR25" s="11"/>
      <c r="AS25" s="11"/>
      <c r="AT25" s="10"/>
      <c r="AU25" s="10"/>
      <c r="AV25" s="10"/>
      <c r="AW25" s="10"/>
      <c r="AX25" s="10"/>
      <c r="AY25" s="11"/>
      <c r="AZ25" s="11"/>
      <c r="BA25" s="11"/>
      <c r="BB25" s="10"/>
      <c r="BC25" s="10"/>
      <c r="BD25" s="10"/>
      <c r="BE25" s="10"/>
      <c r="BF25" s="10"/>
      <c r="BG25" s="10"/>
      <c r="BH25" s="11"/>
      <c r="BI25" s="11"/>
      <c r="BJ25" s="11"/>
    </row>
    <row r="26" spans="1:39" ht="16.5" customHeight="1">
      <c r="A26" s="508" t="s">
        <v>522</v>
      </c>
      <c r="B26" s="509"/>
      <c r="C26" s="516">
        <v>2130</v>
      </c>
      <c r="D26" s="505"/>
      <c r="E26" s="516">
        <v>2425</v>
      </c>
      <c r="F26" s="505"/>
      <c r="G26" s="516">
        <v>2122</v>
      </c>
      <c r="H26" s="505"/>
      <c r="I26" s="516">
        <v>3349</v>
      </c>
      <c r="J26" s="505"/>
      <c r="K26" s="516">
        <f>SUM(C26:J26)</f>
        <v>10026</v>
      </c>
      <c r="L26" s="505"/>
      <c r="AE26" s="79"/>
      <c r="AF26" s="13"/>
      <c r="AG26" s="13"/>
      <c r="AH26" s="13"/>
      <c r="AI26" s="13"/>
      <c r="AJ26" s="8"/>
      <c r="AK26" s="11"/>
      <c r="AL26" s="11"/>
      <c r="AM26" s="30"/>
    </row>
    <row r="27" spans="1:54" ht="16.5" customHeight="1">
      <c r="A27" s="508">
        <v>19</v>
      </c>
      <c r="B27" s="509"/>
      <c r="C27" s="516">
        <v>3621</v>
      </c>
      <c r="D27" s="505"/>
      <c r="E27" s="516">
        <v>3542</v>
      </c>
      <c r="F27" s="505"/>
      <c r="G27" s="516">
        <v>3003</v>
      </c>
      <c r="H27" s="505"/>
      <c r="I27" s="516">
        <v>4135</v>
      </c>
      <c r="J27" s="505"/>
      <c r="K27" s="516">
        <f>SUM(C27:J27)</f>
        <v>14301</v>
      </c>
      <c r="L27" s="505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</row>
    <row r="28" spans="1:54" ht="16.5" customHeight="1">
      <c r="A28" s="510">
        <v>20</v>
      </c>
      <c r="B28" s="511"/>
      <c r="C28" s="754">
        <v>4792</v>
      </c>
      <c r="D28" s="753"/>
      <c r="E28" s="753">
        <v>4237</v>
      </c>
      <c r="F28" s="753"/>
      <c r="G28" s="753">
        <v>3486</v>
      </c>
      <c r="H28" s="753"/>
      <c r="I28" s="753">
        <v>3992</v>
      </c>
      <c r="J28" s="753"/>
      <c r="K28" s="753">
        <v>16507</v>
      </c>
      <c r="L28" s="753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</row>
    <row r="29" spans="1:39" ht="16.5" customHeight="1">
      <c r="A29" s="12" t="s">
        <v>552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T29" s="80"/>
      <c r="U29" s="80"/>
      <c r="V29" s="80"/>
      <c r="W29" s="80"/>
      <c r="X29" s="80"/>
      <c r="Y29" s="8"/>
      <c r="Z29" s="8"/>
      <c r="AA29" s="8"/>
      <c r="AB29" s="8"/>
      <c r="AC29" s="8"/>
      <c r="AD29" s="8"/>
      <c r="AE29" s="8"/>
      <c r="AF29" s="8"/>
      <c r="AG29" s="13"/>
      <c r="AH29" s="13"/>
      <c r="AI29" s="13"/>
      <c r="AJ29" s="8"/>
      <c r="AK29" s="11"/>
      <c r="AL29" s="11"/>
      <c r="AM29" s="30"/>
    </row>
    <row r="30" spans="1:39" ht="16.5" customHeight="1">
      <c r="A30" s="12" t="s">
        <v>524</v>
      </c>
      <c r="B30" s="8"/>
      <c r="C30" s="8"/>
      <c r="D30" s="8"/>
      <c r="E30" s="8"/>
      <c r="AA30" s="11"/>
      <c r="AB30" s="11"/>
      <c r="AC30" s="10"/>
      <c r="AD30" s="10"/>
      <c r="AE30" s="10"/>
      <c r="AF30" s="10"/>
      <c r="AG30" s="13"/>
      <c r="AH30" s="13"/>
      <c r="AI30" s="13"/>
      <c r="AJ30" s="8"/>
      <c r="AK30" s="15"/>
      <c r="AL30" s="15"/>
      <c r="AM30" s="30"/>
    </row>
    <row r="31" spans="1:58" ht="16.5" customHeight="1">
      <c r="A31" s="8"/>
      <c r="B31" s="8"/>
      <c r="C31" s="8"/>
      <c r="D31" s="8"/>
      <c r="E31" s="8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</row>
    <row r="32" spans="1:62" ht="16.5" customHeight="1">
      <c r="A32" s="8"/>
      <c r="B32" s="8"/>
      <c r="C32" s="8"/>
      <c r="D32" s="8"/>
      <c r="E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F32" s="1"/>
      <c r="BG32" s="1"/>
      <c r="BH32" s="1"/>
      <c r="BI32" s="1"/>
      <c r="BJ32" s="1"/>
    </row>
    <row r="33" spans="1:62" ht="16.5" customHeight="1">
      <c r="A33" s="15"/>
      <c r="B33" s="8"/>
      <c r="C33" s="282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0"/>
      <c r="P33" s="13"/>
      <c r="Q33" s="13"/>
      <c r="R33" s="13"/>
      <c r="S33" s="13"/>
      <c r="T33" s="10"/>
      <c r="U33" s="10"/>
      <c r="V33" s="10"/>
      <c r="W33" s="13"/>
      <c r="X33" s="13"/>
      <c r="Y33" s="13"/>
      <c r="Z33" s="13"/>
      <c r="AA33" s="10"/>
      <c r="AB33" s="10"/>
      <c r="AC33" s="10"/>
      <c r="AD33" s="13"/>
      <c r="AE33" s="13"/>
      <c r="AF33" s="13"/>
      <c r="AG33" s="10"/>
      <c r="AH33" s="10"/>
      <c r="AI33" s="10"/>
      <c r="AJ33" s="13"/>
      <c r="AK33" s="13"/>
      <c r="AL33" s="13"/>
      <c r="AM33" s="10"/>
      <c r="AN33" s="10"/>
      <c r="AO33" s="10"/>
      <c r="AP33" s="13"/>
      <c r="AQ33" s="13"/>
      <c r="AR33" s="13"/>
      <c r="AS33" s="10"/>
      <c r="AT33" s="10"/>
      <c r="AU33" s="10"/>
      <c r="AV33" s="13"/>
      <c r="AW33" s="13"/>
      <c r="AX33" s="13"/>
      <c r="AY33" s="103"/>
      <c r="AZ33" s="103"/>
      <c r="BA33" s="103"/>
      <c r="BB33" s="103"/>
      <c r="BF33" s="8"/>
      <c r="BG33" s="8"/>
      <c r="BH33" s="8"/>
      <c r="BI33" s="8"/>
      <c r="BJ33" s="8"/>
    </row>
    <row r="34" spans="1:62" ht="16.5" customHeight="1">
      <c r="A34" s="8"/>
      <c r="B34" s="8"/>
      <c r="C34" s="8"/>
      <c r="D34" s="8"/>
      <c r="E34" s="8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8"/>
      <c r="AI34" s="159"/>
      <c r="AJ34" s="159"/>
      <c r="AK34" s="159"/>
      <c r="AL34" s="159"/>
      <c r="AM34" s="159"/>
      <c r="AN34" s="159"/>
      <c r="AO34" s="159"/>
      <c r="AP34" s="159"/>
      <c r="AQ34" s="159"/>
      <c r="AR34" s="159"/>
      <c r="AS34" s="159"/>
      <c r="AT34" s="159"/>
      <c r="AU34" s="159"/>
      <c r="AV34" s="159"/>
      <c r="AW34" s="159"/>
      <c r="AX34" s="159"/>
      <c r="AY34" s="159"/>
      <c r="AZ34" s="159"/>
      <c r="BA34" s="159"/>
      <c r="BB34" s="159"/>
      <c r="BC34" s="159"/>
      <c r="BD34" s="159"/>
      <c r="BE34" s="159"/>
      <c r="BF34" s="159"/>
      <c r="BG34" s="11"/>
      <c r="BH34" s="11"/>
      <c r="BI34" s="11"/>
      <c r="BJ34" s="11"/>
    </row>
    <row r="35" spans="1:62" ht="16.5" customHeight="1">
      <c r="A35" s="8"/>
      <c r="B35" s="8"/>
      <c r="C35" s="8"/>
      <c r="D35" s="8"/>
      <c r="E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11"/>
      <c r="BH35" s="11"/>
      <c r="BI35" s="11"/>
      <c r="BJ35" s="11"/>
    </row>
    <row r="36" spans="1:62" ht="16.5" customHeight="1">
      <c r="A36" s="8"/>
      <c r="B36" s="8"/>
      <c r="C36" s="8"/>
      <c r="D36" s="8"/>
      <c r="E36" s="8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11"/>
      <c r="BH36" s="11"/>
      <c r="BI36" s="11"/>
      <c r="BJ36" s="11"/>
    </row>
    <row r="37" spans="1:62" ht="16.5" customHeight="1">
      <c r="A37" s="8"/>
      <c r="B37" s="8"/>
      <c r="C37" s="8"/>
      <c r="D37" s="8"/>
      <c r="E37" s="8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84"/>
      <c r="BH37" s="84"/>
      <c r="BI37" s="84"/>
      <c r="BJ37" s="84"/>
    </row>
    <row r="38" spans="1:62" ht="16.5" customHeight="1">
      <c r="A38" s="8"/>
      <c r="B38" s="8"/>
      <c r="C38" s="8"/>
      <c r="D38" s="8"/>
      <c r="E38" s="8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16"/>
      <c r="BH38" s="16"/>
      <c r="BI38" s="16"/>
      <c r="BJ38" s="16"/>
    </row>
    <row r="39" spans="1:58" ht="16.5" customHeight="1">
      <c r="A39" s="8"/>
      <c r="B39" s="8"/>
      <c r="C39" s="8"/>
      <c r="D39" s="8"/>
      <c r="E39" s="8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</row>
    <row r="40" spans="1:58" ht="16.5" customHeight="1">
      <c r="A40" s="8"/>
      <c r="B40" s="8"/>
      <c r="C40" s="8"/>
      <c r="D40" s="8"/>
      <c r="E40" s="8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</row>
    <row r="41" spans="1:58" ht="13.5" customHeight="1">
      <c r="A41" s="12"/>
      <c r="B41" s="8"/>
      <c r="G41" s="36"/>
      <c r="H41" s="36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</row>
    <row r="42" spans="1:58" ht="12.75" customHeight="1">
      <c r="A42" s="12"/>
      <c r="B42" s="8"/>
      <c r="G42" s="8"/>
      <c r="I42" s="15"/>
      <c r="J42" s="24"/>
      <c r="K42" s="24"/>
      <c r="L42" s="24"/>
      <c r="M42" s="24"/>
      <c r="N42" s="15"/>
      <c r="O42" s="24"/>
      <c r="P42" s="24"/>
      <c r="Q42" s="24"/>
      <c r="R42" s="10"/>
      <c r="S42" s="15"/>
      <c r="T42" s="24"/>
      <c r="U42" s="24"/>
      <c r="V42" s="10"/>
      <c r="W42" s="10"/>
      <c r="X42" s="15"/>
      <c r="Y42" s="24"/>
      <c r="Z42" s="104"/>
      <c r="AA42" s="104"/>
      <c r="AB42" s="24"/>
      <c r="AC42" s="15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</row>
    <row r="43" spans="2:58" ht="12.75" customHeight="1">
      <c r="B43" s="8"/>
      <c r="G43" s="8"/>
      <c r="H43" s="8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</row>
    <row r="44" spans="1:58" ht="12.75" customHeight="1">
      <c r="A44" s="8"/>
      <c r="B44" s="8"/>
      <c r="C44" s="8"/>
      <c r="D44" s="8"/>
      <c r="E44" s="8"/>
      <c r="G44" s="8"/>
      <c r="H44" s="8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</row>
    <row r="45" spans="2:58" ht="42" customHeight="1">
      <c r="B45" s="8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</row>
    <row r="46" spans="2:58" ht="42" customHeight="1">
      <c r="B46" s="8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</row>
    <row r="47" spans="2:58" ht="12.75" customHeight="1">
      <c r="B47" s="8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</row>
    <row r="48" spans="1:58" ht="12.75" customHeight="1">
      <c r="A48" s="8"/>
      <c r="B48" s="8"/>
      <c r="C48" s="8"/>
      <c r="D48" s="8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</row>
    <row r="49" spans="2:58" ht="12.75" customHeight="1">
      <c r="B49" s="8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</row>
    <row r="50" spans="2:58" ht="12.75" customHeight="1">
      <c r="B50" s="8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</row>
    <row r="51" spans="2:58" ht="12.75" customHeight="1">
      <c r="B51" s="8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</row>
    <row r="52" spans="1:58" ht="12.75" customHeight="1">
      <c r="A52" s="8"/>
      <c r="B52" s="8"/>
      <c r="C52" s="8"/>
      <c r="D52" s="8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</row>
    <row r="53" spans="2:58" ht="12.75" customHeight="1">
      <c r="B53" s="8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</row>
    <row r="54" spans="2:58" ht="12.75" customHeight="1">
      <c r="B54" s="8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</row>
    <row r="55" spans="2:58" ht="12.75" customHeight="1">
      <c r="B55" s="8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</row>
    <row r="56" spans="1:58" ht="12.75" customHeight="1">
      <c r="A56" s="8"/>
      <c r="B56" s="8"/>
      <c r="C56" s="8"/>
      <c r="D56" s="8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</row>
    <row r="57" spans="2:58" ht="12.75" customHeight="1">
      <c r="B57" s="8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</row>
    <row r="58" spans="33:36" ht="13.5" customHeight="1">
      <c r="AG58" s="11"/>
      <c r="AH58" s="11"/>
      <c r="AI58" s="11"/>
      <c r="AJ58" s="8"/>
    </row>
    <row r="59" spans="33:36" ht="13.5" customHeight="1">
      <c r="AG59" s="11"/>
      <c r="AH59" s="11"/>
      <c r="AI59" s="11"/>
      <c r="AJ59" s="8"/>
    </row>
    <row r="60" spans="28:36" ht="13.5" customHeight="1">
      <c r="AB60" s="10"/>
      <c r="AC60" s="10"/>
      <c r="AD60" s="79"/>
      <c r="AE60" s="79"/>
      <c r="AF60" s="10"/>
      <c r="AG60" s="10"/>
      <c r="AH60" s="10"/>
      <c r="AI60" s="10"/>
      <c r="AJ60" s="8"/>
    </row>
    <row r="61" spans="28:36" ht="13.5" customHeight="1">
      <c r="AB61" s="15"/>
      <c r="AC61" s="15"/>
      <c r="AD61" s="90"/>
      <c r="AE61" s="90"/>
      <c r="AF61" s="15"/>
      <c r="AG61" s="15"/>
      <c r="AH61" s="15"/>
      <c r="AI61" s="15"/>
      <c r="AJ61" s="8"/>
    </row>
    <row r="62" spans="28:36" ht="13.5" customHeight="1">
      <c r="AB62" s="14"/>
      <c r="AC62" s="14"/>
      <c r="AD62" s="92"/>
      <c r="AE62" s="92"/>
      <c r="AF62" s="14"/>
      <c r="AG62" s="9"/>
      <c r="AH62" s="14"/>
      <c r="AI62" s="14"/>
      <c r="AJ62" s="36"/>
    </row>
    <row r="63" spans="28:36" ht="13.5" customHeight="1">
      <c r="AB63" s="10"/>
      <c r="AC63" s="10"/>
      <c r="AD63" s="79"/>
      <c r="AE63" s="79"/>
      <c r="AF63" s="10"/>
      <c r="AG63" s="10"/>
      <c r="AH63" s="10"/>
      <c r="AI63" s="10"/>
      <c r="AJ63" s="8"/>
    </row>
    <row r="64" spans="28:36" ht="13.5" customHeight="1">
      <c r="AB64" s="13"/>
      <c r="AC64" s="13"/>
      <c r="AD64" s="79"/>
      <c r="AE64" s="79"/>
      <c r="AF64" s="13"/>
      <c r="AG64" s="10"/>
      <c r="AH64" s="10"/>
      <c r="AI64" s="10"/>
      <c r="AJ64" s="8"/>
    </row>
    <row r="65" spans="6:36" ht="13.5" customHeight="1">
      <c r="F65" s="10"/>
      <c r="G65" s="10"/>
      <c r="H65" s="10"/>
      <c r="I65" s="10"/>
      <c r="J65" s="10"/>
      <c r="K65" s="10"/>
      <c r="L65" s="10"/>
      <c r="AB65" s="13"/>
      <c r="AC65" s="13"/>
      <c r="AD65" s="79"/>
      <c r="AE65" s="79"/>
      <c r="AF65" s="13"/>
      <c r="AG65" s="10"/>
      <c r="AH65" s="13"/>
      <c r="AI65" s="13"/>
      <c r="AJ65" s="8"/>
    </row>
    <row r="66" spans="6:36" ht="13.5" customHeight="1">
      <c r="F66" s="10"/>
      <c r="G66" s="10"/>
      <c r="H66" s="10"/>
      <c r="I66" s="10"/>
      <c r="J66" s="10"/>
      <c r="K66" s="10"/>
      <c r="L66" s="10"/>
      <c r="AB66" s="10"/>
      <c r="AC66" s="10"/>
      <c r="AD66" s="79"/>
      <c r="AE66" s="79"/>
      <c r="AF66" s="37"/>
      <c r="AG66" s="11"/>
      <c r="AH66" s="11"/>
      <c r="AI66" s="11"/>
      <c r="AJ66" s="8"/>
    </row>
    <row r="67" spans="6:36" ht="13.5" customHeight="1">
      <c r="F67" s="11"/>
      <c r="G67" s="11"/>
      <c r="H67" s="11"/>
      <c r="I67" s="11"/>
      <c r="J67" s="11"/>
      <c r="K67" s="11"/>
      <c r="L67" s="11"/>
      <c r="U67" s="2"/>
      <c r="V67" s="2"/>
      <c r="W67" s="2"/>
      <c r="AB67" s="11"/>
      <c r="AC67" s="11"/>
      <c r="AD67" s="79"/>
      <c r="AE67" s="79"/>
      <c r="AF67" s="37"/>
      <c r="AG67" s="10"/>
      <c r="AH67" s="37"/>
      <c r="AI67" s="37"/>
      <c r="AJ67" s="8"/>
    </row>
    <row r="68" spans="6:36" ht="13.5" customHeight="1">
      <c r="F68" s="10"/>
      <c r="G68" s="10"/>
      <c r="H68" s="10"/>
      <c r="I68" s="10"/>
      <c r="J68" s="10"/>
      <c r="K68" s="10"/>
      <c r="L68" s="10"/>
      <c r="U68" s="2"/>
      <c r="V68" s="2"/>
      <c r="W68" s="2"/>
      <c r="AB68" s="10"/>
      <c r="AC68" s="10"/>
      <c r="AD68" s="79"/>
      <c r="AE68" s="79"/>
      <c r="AF68" s="10"/>
      <c r="AG68" s="10"/>
      <c r="AH68" s="10"/>
      <c r="AI68" s="10"/>
      <c r="AJ68" s="8"/>
    </row>
    <row r="69" spans="6:36" ht="13.5" customHeight="1">
      <c r="F69" s="10"/>
      <c r="G69" s="10"/>
      <c r="H69" s="10"/>
      <c r="I69" s="10"/>
      <c r="J69" s="10"/>
      <c r="K69" s="10"/>
      <c r="L69" s="10"/>
      <c r="U69" s="2"/>
      <c r="V69" s="2"/>
      <c r="W69" s="2"/>
      <c r="AB69" s="13"/>
      <c r="AC69" s="13"/>
      <c r="AD69" s="79"/>
      <c r="AE69" s="79"/>
      <c r="AF69" s="13"/>
      <c r="AG69" s="10"/>
      <c r="AH69" s="13"/>
      <c r="AI69" s="13"/>
      <c r="AJ69" s="8"/>
    </row>
    <row r="70" spans="6:36" ht="13.5" customHeight="1">
      <c r="F70" s="11"/>
      <c r="G70" s="11"/>
      <c r="H70" s="11"/>
      <c r="I70" s="11"/>
      <c r="J70" s="11"/>
      <c r="K70" s="11"/>
      <c r="L70" s="11"/>
      <c r="U70" s="2"/>
      <c r="V70" s="2"/>
      <c r="W70" s="2"/>
      <c r="AB70" s="11"/>
      <c r="AC70" s="11"/>
      <c r="AD70" s="79"/>
      <c r="AE70" s="79"/>
      <c r="AF70" s="10"/>
      <c r="AG70" s="10"/>
      <c r="AH70" s="10"/>
      <c r="AI70" s="10"/>
      <c r="AJ70" s="8"/>
    </row>
    <row r="71" spans="6:36" ht="12" customHeight="1">
      <c r="F71" s="10"/>
      <c r="G71" s="10"/>
      <c r="H71" s="10"/>
      <c r="I71" s="10"/>
      <c r="J71" s="10"/>
      <c r="K71" s="10"/>
      <c r="L71" s="10"/>
      <c r="U71" s="2"/>
      <c r="V71" s="2"/>
      <c r="W71" s="2"/>
      <c r="AB71" s="13"/>
      <c r="AC71" s="13"/>
      <c r="AD71" s="79"/>
      <c r="AE71" s="79"/>
      <c r="AF71" s="10"/>
      <c r="AG71" s="10"/>
      <c r="AH71" s="13"/>
      <c r="AI71" s="13"/>
      <c r="AJ71" s="8"/>
    </row>
    <row r="72" spans="21:23" ht="12">
      <c r="U72" s="2"/>
      <c r="V72" s="2"/>
      <c r="W72" s="2"/>
    </row>
  </sheetData>
  <sheetProtection/>
  <mergeCells count="39">
    <mergeCell ref="I28:J28"/>
    <mergeCell ref="K28:L28"/>
    <mergeCell ref="A28:B28"/>
    <mergeCell ref="C28:D28"/>
    <mergeCell ref="E28:F28"/>
    <mergeCell ref="G28:H28"/>
    <mergeCell ref="I27:J27"/>
    <mergeCell ref="K27:L27"/>
    <mergeCell ref="A26:B26"/>
    <mergeCell ref="C26:D26"/>
    <mergeCell ref="E26:F26"/>
    <mergeCell ref="A27:B27"/>
    <mergeCell ref="C27:D27"/>
    <mergeCell ref="E27:F27"/>
    <mergeCell ref="G27:H27"/>
    <mergeCell ref="G26:H26"/>
    <mergeCell ref="A22:L22"/>
    <mergeCell ref="A25:B25"/>
    <mergeCell ref="C25:D25"/>
    <mergeCell ref="E25:F25"/>
    <mergeCell ref="G25:H25"/>
    <mergeCell ref="I25:J25"/>
    <mergeCell ref="K25:L25"/>
    <mergeCell ref="I26:J26"/>
    <mergeCell ref="K26:L26"/>
    <mergeCell ref="A1:N1"/>
    <mergeCell ref="A8:A10"/>
    <mergeCell ref="A12:A14"/>
    <mergeCell ref="A16:A18"/>
    <mergeCell ref="M3:N3"/>
    <mergeCell ref="L5:L6"/>
    <mergeCell ref="M5:M6"/>
    <mergeCell ref="A4:B6"/>
    <mergeCell ref="L4:N4"/>
    <mergeCell ref="C4:E4"/>
    <mergeCell ref="C5:E5"/>
    <mergeCell ref="F5:H5"/>
    <mergeCell ref="I5:K5"/>
    <mergeCell ref="F4:K4"/>
  </mergeCells>
  <printOptions/>
  <pageMargins left="0.7874015748031497" right="0" top="0.7874015748031497" bottom="0.1968503937007874" header="0.3937007874015748" footer="0.1968503937007874"/>
  <pageSetup firstPageNumber="223" useFirstPageNumber="1" horizontalDpi="600" verticalDpi="600" orientation="portrait" paperSize="9" r:id="rId2"/>
  <headerFooter alignWithMargins="0">
    <oddHeader xml:space="preserve">&amp;R&amp;"ＭＳ 明朝,標準"&amp;8区 立 施 設　&amp;P </oddHead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BH97"/>
  <sheetViews>
    <sheetView zoomScalePageLayoutView="0" workbookViewId="0" topLeftCell="A1">
      <selection activeCell="A4" sqref="A4:AU56"/>
    </sheetView>
  </sheetViews>
  <sheetFormatPr defaultColWidth="15.625" defaultRowHeight="13.5"/>
  <cols>
    <col min="1" max="2" width="2.125" style="2" customWidth="1"/>
    <col min="3" max="6" width="1.75390625" style="2" customWidth="1"/>
    <col min="7" max="49" width="1.875" style="2" customWidth="1"/>
    <col min="50" max="50" width="1.75390625" style="2" customWidth="1"/>
    <col min="51" max="62" width="1.875" style="2" customWidth="1"/>
    <col min="63" max="72" width="1.37890625" style="2" customWidth="1"/>
    <col min="73" max="16384" width="15.625" style="2" customWidth="1"/>
  </cols>
  <sheetData>
    <row r="1" spans="1:60" ht="18" customHeight="1">
      <c r="A1" s="522" t="s">
        <v>861</v>
      </c>
      <c r="B1" s="522"/>
      <c r="C1" s="522"/>
      <c r="D1" s="522"/>
      <c r="E1" s="522"/>
      <c r="F1" s="522"/>
      <c r="G1" s="522"/>
      <c r="H1" s="522"/>
      <c r="I1" s="522"/>
      <c r="J1" s="522"/>
      <c r="K1" s="522"/>
      <c r="L1" s="522"/>
      <c r="M1" s="522"/>
      <c r="N1" s="522"/>
      <c r="O1" s="522"/>
      <c r="P1" s="522"/>
      <c r="Q1" s="522"/>
      <c r="R1" s="522"/>
      <c r="S1" s="522"/>
      <c r="T1" s="522"/>
      <c r="U1" s="522"/>
      <c r="V1" s="522"/>
      <c r="W1" s="522"/>
      <c r="X1" s="522"/>
      <c r="Y1" s="522"/>
      <c r="Z1" s="522"/>
      <c r="AA1" s="522"/>
      <c r="AB1" s="522"/>
      <c r="AC1" s="522"/>
      <c r="AD1" s="522"/>
      <c r="AE1" s="522"/>
      <c r="AF1" s="522"/>
      <c r="AG1" s="522"/>
      <c r="AH1" s="522"/>
      <c r="AI1" s="522"/>
      <c r="AJ1" s="522"/>
      <c r="AK1" s="522"/>
      <c r="AL1" s="522"/>
      <c r="AM1" s="522"/>
      <c r="AN1" s="522"/>
      <c r="AO1" s="522"/>
      <c r="AP1" s="522"/>
      <c r="AQ1" s="522"/>
      <c r="AR1" s="522"/>
      <c r="AS1" s="522"/>
      <c r="AT1" s="522"/>
      <c r="AU1" s="522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</row>
    <row r="2" ht="15" customHeight="1"/>
    <row r="3" spans="1:51" ht="15" customHeight="1" thickBot="1">
      <c r="A3" s="3"/>
      <c r="D3" s="4"/>
      <c r="F3" s="5"/>
      <c r="G3" s="6"/>
      <c r="H3" s="6"/>
      <c r="I3" s="6"/>
      <c r="M3" s="5"/>
      <c r="N3" s="5"/>
      <c r="O3" s="5"/>
      <c r="P3" s="5"/>
      <c r="AG3" s="3"/>
      <c r="AM3" s="7"/>
      <c r="AO3" s="769" t="s">
        <v>228</v>
      </c>
      <c r="AP3" s="769"/>
      <c r="AQ3" s="769"/>
      <c r="AR3" s="769"/>
      <c r="AS3" s="769"/>
      <c r="AT3" s="769"/>
      <c r="AU3" s="769"/>
      <c r="AY3" s="7"/>
    </row>
    <row r="4" spans="1:60" ht="16.5" customHeight="1">
      <c r="A4" s="543" t="s">
        <v>229</v>
      </c>
      <c r="B4" s="542"/>
      <c r="C4" s="542"/>
      <c r="D4" s="542"/>
      <c r="E4" s="542"/>
      <c r="F4" s="542"/>
      <c r="G4" s="542"/>
      <c r="H4" s="542" t="s">
        <v>704</v>
      </c>
      <c r="I4" s="542"/>
      <c r="J4" s="542"/>
      <c r="K4" s="542"/>
      <c r="L4" s="542"/>
      <c r="M4" s="542"/>
      <c r="N4" s="542"/>
      <c r="O4" s="542"/>
      <c r="P4" s="542"/>
      <c r="Q4" s="542"/>
      <c r="R4" s="542"/>
      <c r="S4" s="542"/>
      <c r="T4" s="542"/>
      <c r="U4" s="542"/>
      <c r="V4" s="542"/>
      <c r="W4" s="542"/>
      <c r="X4" s="542"/>
      <c r="Y4" s="542"/>
      <c r="Z4" s="542"/>
      <c r="AA4" s="544"/>
      <c r="AB4" s="542" t="s">
        <v>544</v>
      </c>
      <c r="AC4" s="542"/>
      <c r="AD4" s="542"/>
      <c r="AE4" s="542"/>
      <c r="AF4" s="542"/>
      <c r="AG4" s="542"/>
      <c r="AH4" s="542"/>
      <c r="AI4" s="542"/>
      <c r="AJ4" s="542"/>
      <c r="AK4" s="542"/>
      <c r="AL4" s="542"/>
      <c r="AM4" s="542"/>
      <c r="AN4" s="542"/>
      <c r="AO4" s="542"/>
      <c r="AP4" s="542"/>
      <c r="AQ4" s="542"/>
      <c r="AR4" s="542"/>
      <c r="AS4" s="542"/>
      <c r="AT4" s="542"/>
      <c r="AU4" s="544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</row>
    <row r="5" spans="1:60" ht="16.5" customHeight="1">
      <c r="A5" s="583"/>
      <c r="B5" s="584"/>
      <c r="C5" s="584"/>
      <c r="D5" s="584"/>
      <c r="E5" s="584"/>
      <c r="F5" s="584"/>
      <c r="G5" s="584"/>
      <c r="H5" s="765" t="s">
        <v>526</v>
      </c>
      <c r="I5" s="765"/>
      <c r="J5" s="765"/>
      <c r="K5" s="765"/>
      <c r="L5" s="765"/>
      <c r="M5" s="764" t="s">
        <v>527</v>
      </c>
      <c r="N5" s="764"/>
      <c r="O5" s="764"/>
      <c r="P5" s="764"/>
      <c r="Q5" s="764"/>
      <c r="R5" s="766" t="s">
        <v>528</v>
      </c>
      <c r="S5" s="766"/>
      <c r="T5" s="766"/>
      <c r="U5" s="766"/>
      <c r="V5" s="766"/>
      <c r="W5" s="766" t="s">
        <v>529</v>
      </c>
      <c r="X5" s="766"/>
      <c r="Y5" s="766"/>
      <c r="Z5" s="766"/>
      <c r="AA5" s="767"/>
      <c r="AB5" s="765" t="s">
        <v>526</v>
      </c>
      <c r="AC5" s="765"/>
      <c r="AD5" s="765"/>
      <c r="AE5" s="765"/>
      <c r="AF5" s="765"/>
      <c r="AG5" s="764" t="s">
        <v>527</v>
      </c>
      <c r="AH5" s="764"/>
      <c r="AI5" s="764"/>
      <c r="AJ5" s="764"/>
      <c r="AK5" s="764"/>
      <c r="AL5" s="766" t="s">
        <v>528</v>
      </c>
      <c r="AM5" s="766"/>
      <c r="AN5" s="766"/>
      <c r="AO5" s="766"/>
      <c r="AP5" s="766"/>
      <c r="AQ5" s="766" t="s">
        <v>529</v>
      </c>
      <c r="AR5" s="766"/>
      <c r="AS5" s="766"/>
      <c r="AT5" s="766"/>
      <c r="AU5" s="767"/>
      <c r="AV5" s="8"/>
      <c r="AW5" s="8"/>
      <c r="AX5" s="8"/>
      <c r="AY5" s="9"/>
      <c r="AZ5" s="9"/>
      <c r="BA5" s="9"/>
      <c r="BB5" s="9"/>
      <c r="BC5" s="9"/>
      <c r="BD5" s="9"/>
      <c r="BE5" s="9"/>
      <c r="BF5" s="9"/>
      <c r="BG5" s="9"/>
      <c r="BH5" s="9"/>
    </row>
    <row r="6" spans="1:60" ht="17.25" customHeight="1">
      <c r="A6" s="667"/>
      <c r="B6" s="667"/>
      <c r="C6" s="667"/>
      <c r="D6" s="667"/>
      <c r="E6" s="667"/>
      <c r="F6" s="667"/>
      <c r="G6" s="658"/>
      <c r="H6" s="727" t="s">
        <v>110</v>
      </c>
      <c r="I6" s="727"/>
      <c r="J6" s="727"/>
      <c r="K6" s="727"/>
      <c r="L6" s="727"/>
      <c r="M6" s="727" t="s">
        <v>110</v>
      </c>
      <c r="N6" s="727"/>
      <c r="O6" s="727"/>
      <c r="P6" s="727"/>
      <c r="Q6" s="727"/>
      <c r="R6" s="727" t="s">
        <v>110</v>
      </c>
      <c r="S6" s="727"/>
      <c r="T6" s="727"/>
      <c r="U6" s="727"/>
      <c r="V6" s="727"/>
      <c r="W6" s="727" t="s">
        <v>110</v>
      </c>
      <c r="X6" s="727"/>
      <c r="Y6" s="727"/>
      <c r="Z6" s="727"/>
      <c r="AA6" s="727"/>
      <c r="AB6" s="727" t="s">
        <v>110</v>
      </c>
      <c r="AC6" s="727"/>
      <c r="AD6" s="727"/>
      <c r="AE6" s="727"/>
      <c r="AF6" s="727"/>
      <c r="AG6" s="727" t="s">
        <v>110</v>
      </c>
      <c r="AH6" s="727"/>
      <c r="AI6" s="727"/>
      <c r="AJ6" s="727"/>
      <c r="AK6" s="727"/>
      <c r="AL6" s="727" t="s">
        <v>110</v>
      </c>
      <c r="AM6" s="727"/>
      <c r="AN6" s="727"/>
      <c r="AO6" s="727"/>
      <c r="AP6" s="727"/>
      <c r="AQ6" s="727" t="s">
        <v>110</v>
      </c>
      <c r="AR6" s="727"/>
      <c r="AS6" s="727"/>
      <c r="AT6" s="727"/>
      <c r="AU6" s="727"/>
      <c r="AV6" s="15"/>
      <c r="AW6" s="15"/>
      <c r="AX6" s="15"/>
      <c r="AY6" s="10"/>
      <c r="AZ6" s="10"/>
      <c r="BA6" s="10"/>
      <c r="BB6" s="10"/>
      <c r="BC6" s="11"/>
      <c r="BD6" s="11"/>
      <c r="BE6" s="11"/>
      <c r="BF6" s="11"/>
      <c r="BG6" s="11"/>
      <c r="BH6" s="11"/>
    </row>
    <row r="7" spans="1:60" ht="17.25" customHeight="1">
      <c r="A7" s="572" t="s">
        <v>168</v>
      </c>
      <c r="B7" s="572"/>
      <c r="C7" s="572"/>
      <c r="D7" s="572"/>
      <c r="E7" s="572"/>
      <c r="F7" s="572"/>
      <c r="G7" s="572"/>
      <c r="H7" s="759">
        <f>SUM(H8:L14)</f>
        <v>57</v>
      </c>
      <c r="I7" s="759"/>
      <c r="J7" s="759"/>
      <c r="K7" s="759"/>
      <c r="L7" s="759"/>
      <c r="M7" s="759">
        <f>SUM(M8:Q14)</f>
        <v>90</v>
      </c>
      <c r="N7" s="759"/>
      <c r="O7" s="759"/>
      <c r="P7" s="759"/>
      <c r="Q7" s="759"/>
      <c r="R7" s="759">
        <f>SUM(R8:V14)</f>
        <v>58</v>
      </c>
      <c r="S7" s="759"/>
      <c r="T7" s="759"/>
      <c r="U7" s="759"/>
      <c r="V7" s="759"/>
      <c r="W7" s="759">
        <f>SUM(W8:AA14)</f>
        <v>96</v>
      </c>
      <c r="X7" s="759"/>
      <c r="Y7" s="759"/>
      <c r="Z7" s="759"/>
      <c r="AA7" s="759"/>
      <c r="AB7" s="759">
        <f>SUM(AB8:AF14)</f>
        <v>56</v>
      </c>
      <c r="AC7" s="759"/>
      <c r="AD7" s="759"/>
      <c r="AE7" s="759"/>
      <c r="AF7" s="759"/>
      <c r="AG7" s="759">
        <f>SUM(AG8:AK14)</f>
        <v>93</v>
      </c>
      <c r="AH7" s="759"/>
      <c r="AI7" s="759"/>
      <c r="AJ7" s="759"/>
      <c r="AK7" s="759"/>
      <c r="AL7" s="759">
        <f>SUM(AL8:AP14)</f>
        <v>58</v>
      </c>
      <c r="AM7" s="759"/>
      <c r="AN7" s="759"/>
      <c r="AO7" s="759"/>
      <c r="AP7" s="759"/>
      <c r="AQ7" s="759">
        <f>SUM(AQ8:AU14)</f>
        <v>99</v>
      </c>
      <c r="AR7" s="759"/>
      <c r="AS7" s="759"/>
      <c r="AT7" s="759"/>
      <c r="AU7" s="759"/>
      <c r="AV7" s="107"/>
      <c r="AW7" s="107"/>
      <c r="AX7" s="107"/>
      <c r="AY7" s="11"/>
      <c r="AZ7" s="11"/>
      <c r="BA7" s="11"/>
      <c r="BB7" s="11"/>
      <c r="BC7" s="11"/>
      <c r="BD7" s="11"/>
      <c r="BE7" s="11"/>
      <c r="BF7" s="11"/>
      <c r="BG7" s="11"/>
      <c r="BH7" s="11"/>
    </row>
    <row r="8" spans="1:60" ht="17.25" customHeight="1">
      <c r="A8" s="509" t="s">
        <v>264</v>
      </c>
      <c r="B8" s="509"/>
      <c r="C8" s="509"/>
      <c r="D8" s="509"/>
      <c r="E8" s="509"/>
      <c r="F8" s="509"/>
      <c r="G8" s="509"/>
      <c r="H8" s="760" t="s">
        <v>821</v>
      </c>
      <c r="I8" s="760"/>
      <c r="J8" s="760"/>
      <c r="K8" s="760"/>
      <c r="L8" s="760"/>
      <c r="M8" s="760" t="s">
        <v>821</v>
      </c>
      <c r="N8" s="760"/>
      <c r="O8" s="760"/>
      <c r="P8" s="760"/>
      <c r="Q8" s="760"/>
      <c r="R8" s="760" t="s">
        <v>821</v>
      </c>
      <c r="S8" s="760"/>
      <c r="T8" s="760"/>
      <c r="U8" s="760"/>
      <c r="V8" s="760"/>
      <c r="W8" s="763" t="s">
        <v>821</v>
      </c>
      <c r="X8" s="505"/>
      <c r="Y8" s="505"/>
      <c r="Z8" s="505"/>
      <c r="AA8" s="505"/>
      <c r="AB8" s="763" t="s">
        <v>821</v>
      </c>
      <c r="AC8" s="763"/>
      <c r="AD8" s="763"/>
      <c r="AE8" s="763"/>
      <c r="AF8" s="763"/>
      <c r="AG8" s="763" t="s">
        <v>821</v>
      </c>
      <c r="AH8" s="763"/>
      <c r="AI8" s="763"/>
      <c r="AJ8" s="763"/>
      <c r="AK8" s="763"/>
      <c r="AL8" s="763" t="s">
        <v>821</v>
      </c>
      <c r="AM8" s="763"/>
      <c r="AN8" s="763"/>
      <c r="AO8" s="763"/>
      <c r="AP8" s="763"/>
      <c r="AQ8" s="763" t="s">
        <v>821</v>
      </c>
      <c r="AR8" s="763"/>
      <c r="AS8" s="763"/>
      <c r="AT8" s="763"/>
      <c r="AU8" s="763"/>
      <c r="AV8" s="133"/>
      <c r="AW8" s="133"/>
      <c r="AX8" s="133"/>
      <c r="AY8" s="10"/>
      <c r="AZ8" s="10"/>
      <c r="BA8" s="10"/>
      <c r="BB8" s="10"/>
      <c r="BC8" s="10"/>
      <c r="BD8" s="10"/>
      <c r="BE8" s="10"/>
      <c r="BF8" s="10"/>
      <c r="BG8" s="10"/>
      <c r="BH8" s="10"/>
    </row>
    <row r="9" spans="1:60" ht="17.25" customHeight="1">
      <c r="A9" s="509" t="s">
        <v>230</v>
      </c>
      <c r="B9" s="509"/>
      <c r="C9" s="509"/>
      <c r="D9" s="509"/>
      <c r="E9" s="509"/>
      <c r="F9" s="509"/>
      <c r="G9" s="509"/>
      <c r="H9" s="505">
        <v>1</v>
      </c>
      <c r="I9" s="505"/>
      <c r="J9" s="505"/>
      <c r="K9" s="505"/>
      <c r="L9" s="505"/>
      <c r="M9" s="760" t="s">
        <v>821</v>
      </c>
      <c r="N9" s="760"/>
      <c r="O9" s="760"/>
      <c r="P9" s="760"/>
      <c r="Q9" s="760"/>
      <c r="R9" s="760" t="s">
        <v>821</v>
      </c>
      <c r="S9" s="760"/>
      <c r="T9" s="760"/>
      <c r="U9" s="760"/>
      <c r="V9" s="760"/>
      <c r="W9" s="505">
        <v>2</v>
      </c>
      <c r="X9" s="505"/>
      <c r="Y9" s="505"/>
      <c r="Z9" s="505"/>
      <c r="AA9" s="505"/>
      <c r="AB9" s="763" t="s">
        <v>821</v>
      </c>
      <c r="AC9" s="763"/>
      <c r="AD9" s="763"/>
      <c r="AE9" s="763"/>
      <c r="AF9" s="763"/>
      <c r="AG9" s="763" t="s">
        <v>821</v>
      </c>
      <c r="AH9" s="763"/>
      <c r="AI9" s="763"/>
      <c r="AJ9" s="763"/>
      <c r="AK9" s="763"/>
      <c r="AL9" s="763" t="s">
        <v>821</v>
      </c>
      <c r="AM9" s="763"/>
      <c r="AN9" s="763"/>
      <c r="AO9" s="763"/>
      <c r="AP9" s="763"/>
      <c r="AQ9" s="505">
        <v>2</v>
      </c>
      <c r="AR9" s="505"/>
      <c r="AS9" s="505"/>
      <c r="AT9" s="505"/>
      <c r="AU9" s="505"/>
      <c r="AV9" s="133"/>
      <c r="AW9" s="133"/>
      <c r="AX9" s="133"/>
      <c r="AY9" s="10"/>
      <c r="AZ9" s="10"/>
      <c r="BA9" s="10"/>
      <c r="BB9" s="10"/>
      <c r="BC9" s="10"/>
      <c r="BD9" s="10"/>
      <c r="BE9" s="10"/>
      <c r="BF9" s="10"/>
      <c r="BG9" s="10"/>
      <c r="BH9" s="10"/>
    </row>
    <row r="10" spans="1:50" ht="17.25" customHeight="1">
      <c r="A10" s="509" t="s">
        <v>231</v>
      </c>
      <c r="B10" s="509"/>
      <c r="C10" s="509"/>
      <c r="D10" s="509"/>
      <c r="E10" s="509"/>
      <c r="F10" s="509"/>
      <c r="G10" s="509"/>
      <c r="H10" s="505">
        <v>2</v>
      </c>
      <c r="I10" s="505"/>
      <c r="J10" s="505"/>
      <c r="K10" s="505"/>
      <c r="L10" s="505"/>
      <c r="M10" s="505">
        <v>2</v>
      </c>
      <c r="N10" s="505"/>
      <c r="O10" s="505"/>
      <c r="P10" s="505"/>
      <c r="Q10" s="505"/>
      <c r="R10" s="505">
        <v>2</v>
      </c>
      <c r="S10" s="505"/>
      <c r="T10" s="505"/>
      <c r="U10" s="505"/>
      <c r="V10" s="505"/>
      <c r="W10" s="505">
        <v>1</v>
      </c>
      <c r="X10" s="505"/>
      <c r="Y10" s="505"/>
      <c r="Z10" s="505"/>
      <c r="AA10" s="505"/>
      <c r="AB10" s="505">
        <v>5</v>
      </c>
      <c r="AC10" s="505"/>
      <c r="AD10" s="505"/>
      <c r="AE10" s="505"/>
      <c r="AF10" s="505"/>
      <c r="AG10" s="505">
        <v>1</v>
      </c>
      <c r="AH10" s="505"/>
      <c r="AI10" s="505"/>
      <c r="AJ10" s="505"/>
      <c r="AK10" s="505"/>
      <c r="AL10" s="505">
        <v>1</v>
      </c>
      <c r="AM10" s="505"/>
      <c r="AN10" s="505"/>
      <c r="AO10" s="505"/>
      <c r="AP10" s="505"/>
      <c r="AQ10" s="505">
        <v>1</v>
      </c>
      <c r="AR10" s="505"/>
      <c r="AS10" s="505"/>
      <c r="AT10" s="505"/>
      <c r="AU10" s="505"/>
      <c r="AV10" s="9"/>
      <c r="AW10" s="9"/>
      <c r="AX10" s="9"/>
    </row>
    <row r="11" spans="1:50" ht="17.25" customHeight="1">
      <c r="A11" s="509" t="s">
        <v>232</v>
      </c>
      <c r="B11" s="509"/>
      <c r="C11" s="509"/>
      <c r="D11" s="509"/>
      <c r="E11" s="509"/>
      <c r="F11" s="509"/>
      <c r="G11" s="509"/>
      <c r="H11" s="505">
        <v>12</v>
      </c>
      <c r="I11" s="505"/>
      <c r="J11" s="505"/>
      <c r="K11" s="505"/>
      <c r="L11" s="505"/>
      <c r="M11" s="505">
        <v>14</v>
      </c>
      <c r="N11" s="505"/>
      <c r="O11" s="505"/>
      <c r="P11" s="505"/>
      <c r="Q11" s="505"/>
      <c r="R11" s="505">
        <v>9</v>
      </c>
      <c r="S11" s="505"/>
      <c r="T11" s="505"/>
      <c r="U11" s="505"/>
      <c r="V11" s="505"/>
      <c r="W11" s="505">
        <v>15</v>
      </c>
      <c r="X11" s="505"/>
      <c r="Y11" s="505"/>
      <c r="Z11" s="505"/>
      <c r="AA11" s="505"/>
      <c r="AB11" s="505">
        <v>10</v>
      </c>
      <c r="AC11" s="505"/>
      <c r="AD11" s="505"/>
      <c r="AE11" s="505"/>
      <c r="AF11" s="505"/>
      <c r="AG11" s="505">
        <v>13</v>
      </c>
      <c r="AH11" s="505"/>
      <c r="AI11" s="505"/>
      <c r="AJ11" s="505"/>
      <c r="AK11" s="505"/>
      <c r="AL11" s="505">
        <v>6</v>
      </c>
      <c r="AM11" s="505"/>
      <c r="AN11" s="505"/>
      <c r="AO11" s="505"/>
      <c r="AP11" s="505"/>
      <c r="AQ11" s="505">
        <v>14</v>
      </c>
      <c r="AR11" s="505"/>
      <c r="AS11" s="505"/>
      <c r="AT11" s="505"/>
      <c r="AU11" s="505"/>
      <c r="AV11" s="24"/>
      <c r="AW11" s="24"/>
      <c r="AX11" s="24"/>
    </row>
    <row r="12" spans="1:50" ht="17.25" customHeight="1">
      <c r="A12" s="509" t="s">
        <v>233</v>
      </c>
      <c r="B12" s="509"/>
      <c r="C12" s="509"/>
      <c r="D12" s="509"/>
      <c r="E12" s="509"/>
      <c r="F12" s="509"/>
      <c r="G12" s="509"/>
      <c r="H12" s="505">
        <v>25</v>
      </c>
      <c r="I12" s="505"/>
      <c r="J12" s="505"/>
      <c r="K12" s="505"/>
      <c r="L12" s="505"/>
      <c r="M12" s="505">
        <v>35</v>
      </c>
      <c r="N12" s="505"/>
      <c r="O12" s="505"/>
      <c r="P12" s="505"/>
      <c r="Q12" s="505"/>
      <c r="R12" s="505">
        <v>24</v>
      </c>
      <c r="S12" s="505"/>
      <c r="T12" s="505"/>
      <c r="U12" s="505"/>
      <c r="V12" s="505"/>
      <c r="W12" s="505">
        <v>38</v>
      </c>
      <c r="X12" s="505"/>
      <c r="Y12" s="505"/>
      <c r="Z12" s="505"/>
      <c r="AA12" s="505"/>
      <c r="AB12" s="505">
        <v>24</v>
      </c>
      <c r="AC12" s="505"/>
      <c r="AD12" s="505"/>
      <c r="AE12" s="505"/>
      <c r="AF12" s="505"/>
      <c r="AG12" s="505">
        <v>36</v>
      </c>
      <c r="AH12" s="505"/>
      <c r="AI12" s="505"/>
      <c r="AJ12" s="505"/>
      <c r="AK12" s="505"/>
      <c r="AL12" s="505">
        <v>26</v>
      </c>
      <c r="AM12" s="505"/>
      <c r="AN12" s="505"/>
      <c r="AO12" s="505"/>
      <c r="AP12" s="505"/>
      <c r="AQ12" s="505">
        <v>42</v>
      </c>
      <c r="AR12" s="505"/>
      <c r="AS12" s="505"/>
      <c r="AT12" s="505"/>
      <c r="AU12" s="505"/>
      <c r="AV12" s="10"/>
      <c r="AW12" s="10"/>
      <c r="AX12" s="10"/>
    </row>
    <row r="13" spans="1:50" ht="17.25" customHeight="1">
      <c r="A13" s="509" t="s">
        <v>234</v>
      </c>
      <c r="B13" s="509"/>
      <c r="C13" s="509"/>
      <c r="D13" s="509"/>
      <c r="E13" s="509"/>
      <c r="F13" s="509"/>
      <c r="G13" s="509"/>
      <c r="H13" s="505">
        <v>15</v>
      </c>
      <c r="I13" s="505"/>
      <c r="J13" s="505"/>
      <c r="K13" s="505"/>
      <c r="L13" s="505"/>
      <c r="M13" s="505">
        <v>35</v>
      </c>
      <c r="N13" s="505"/>
      <c r="O13" s="505"/>
      <c r="P13" s="505"/>
      <c r="Q13" s="505"/>
      <c r="R13" s="505">
        <v>18</v>
      </c>
      <c r="S13" s="505"/>
      <c r="T13" s="505"/>
      <c r="U13" s="505"/>
      <c r="V13" s="505"/>
      <c r="W13" s="505">
        <v>37</v>
      </c>
      <c r="X13" s="505"/>
      <c r="Y13" s="505"/>
      <c r="Z13" s="505"/>
      <c r="AA13" s="505"/>
      <c r="AB13" s="505">
        <v>15</v>
      </c>
      <c r="AC13" s="505"/>
      <c r="AD13" s="505"/>
      <c r="AE13" s="505"/>
      <c r="AF13" s="505"/>
      <c r="AG13" s="505">
        <v>38</v>
      </c>
      <c r="AH13" s="505"/>
      <c r="AI13" s="505"/>
      <c r="AJ13" s="505"/>
      <c r="AK13" s="505"/>
      <c r="AL13" s="505">
        <v>20</v>
      </c>
      <c r="AM13" s="505"/>
      <c r="AN13" s="505"/>
      <c r="AO13" s="505"/>
      <c r="AP13" s="505"/>
      <c r="AQ13" s="505">
        <v>37</v>
      </c>
      <c r="AR13" s="505"/>
      <c r="AS13" s="505"/>
      <c r="AT13" s="505"/>
      <c r="AU13" s="505"/>
      <c r="AV13" s="146"/>
      <c r="AW13" s="146"/>
      <c r="AX13" s="146"/>
    </row>
    <row r="14" spans="1:60" ht="17.25" customHeight="1">
      <c r="A14" s="502" t="s">
        <v>235</v>
      </c>
      <c r="B14" s="502"/>
      <c r="C14" s="502"/>
      <c r="D14" s="502"/>
      <c r="E14" s="502"/>
      <c r="F14" s="502"/>
      <c r="G14" s="502"/>
      <c r="H14" s="719">
        <v>2</v>
      </c>
      <c r="I14" s="719"/>
      <c r="J14" s="719"/>
      <c r="K14" s="719"/>
      <c r="L14" s="719"/>
      <c r="M14" s="719">
        <v>4</v>
      </c>
      <c r="N14" s="719"/>
      <c r="O14" s="719"/>
      <c r="P14" s="719"/>
      <c r="Q14" s="719"/>
      <c r="R14" s="719">
        <v>5</v>
      </c>
      <c r="S14" s="719"/>
      <c r="T14" s="719"/>
      <c r="U14" s="719"/>
      <c r="V14" s="719"/>
      <c r="W14" s="719">
        <v>3</v>
      </c>
      <c r="X14" s="719"/>
      <c r="Y14" s="719"/>
      <c r="Z14" s="719"/>
      <c r="AA14" s="719"/>
      <c r="AB14" s="719">
        <v>2</v>
      </c>
      <c r="AC14" s="719"/>
      <c r="AD14" s="719"/>
      <c r="AE14" s="719"/>
      <c r="AF14" s="719"/>
      <c r="AG14" s="719">
        <v>5</v>
      </c>
      <c r="AH14" s="719"/>
      <c r="AI14" s="719"/>
      <c r="AJ14" s="719"/>
      <c r="AK14" s="719"/>
      <c r="AL14" s="719">
        <v>5</v>
      </c>
      <c r="AM14" s="719"/>
      <c r="AN14" s="719"/>
      <c r="AO14" s="719"/>
      <c r="AP14" s="719"/>
      <c r="AQ14" s="719">
        <v>3</v>
      </c>
      <c r="AR14" s="719"/>
      <c r="AS14" s="719"/>
      <c r="AT14" s="719"/>
      <c r="AU14" s="719"/>
      <c r="AV14" s="146"/>
      <c r="AW14" s="146"/>
      <c r="AX14" s="146"/>
      <c r="AY14" s="1"/>
      <c r="AZ14" s="1"/>
      <c r="BA14" s="1"/>
      <c r="BB14" s="1"/>
      <c r="BC14" s="1"/>
      <c r="BD14" s="1"/>
      <c r="BE14" s="1"/>
      <c r="BF14" s="1"/>
      <c r="BG14" s="1"/>
      <c r="BH14" s="1"/>
    </row>
    <row r="15" spans="1:50" ht="13.5" customHeight="1">
      <c r="A15" s="267" t="s">
        <v>880</v>
      </c>
      <c r="C15" s="8"/>
      <c r="D15" s="8"/>
      <c r="E15" s="8"/>
      <c r="F15" s="8"/>
      <c r="G15" s="8"/>
      <c r="H15" s="8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146"/>
      <c r="AJ15" s="146"/>
      <c r="AK15" s="146"/>
      <c r="AL15" s="146"/>
      <c r="AM15" s="146"/>
      <c r="AN15" s="146"/>
      <c r="AO15" s="146"/>
      <c r="AP15" s="146"/>
      <c r="AQ15" s="146"/>
      <c r="AR15" s="146"/>
      <c r="AS15" s="146"/>
      <c r="AT15" s="146"/>
      <c r="AU15" s="146"/>
      <c r="AV15" s="146"/>
      <c r="AW15" s="146"/>
      <c r="AX15" s="146"/>
    </row>
    <row r="16" spans="1:53" ht="15" customHeight="1">
      <c r="A16" s="12" t="s">
        <v>525</v>
      </c>
      <c r="B16" s="8"/>
      <c r="C16" s="8"/>
      <c r="D16" s="8"/>
      <c r="E16" s="8"/>
      <c r="F16" s="8"/>
      <c r="G16" s="8"/>
      <c r="H16" s="8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  <c r="AG16" s="146"/>
      <c r="AH16" s="146"/>
      <c r="AI16" s="146"/>
      <c r="AJ16" s="146"/>
      <c r="AK16" s="146"/>
      <c r="AL16" s="146"/>
      <c r="AM16" s="146"/>
      <c r="AN16" s="146"/>
      <c r="AO16" s="146"/>
      <c r="AP16" s="146"/>
      <c r="AQ16" s="146"/>
      <c r="AR16" s="146"/>
      <c r="AS16" s="146"/>
      <c r="AT16" s="146"/>
      <c r="AU16" s="146"/>
      <c r="AV16" s="146"/>
      <c r="AW16" s="146"/>
      <c r="AX16" s="146"/>
      <c r="BA16" s="7"/>
    </row>
    <row r="17" spans="1:60" ht="15" customHeight="1">
      <c r="A17" s="8"/>
      <c r="B17" s="8"/>
      <c r="C17" s="8"/>
      <c r="D17" s="8"/>
      <c r="E17" s="8"/>
      <c r="F17" s="8"/>
      <c r="G17" s="8"/>
      <c r="H17" s="8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46"/>
      <c r="AJ17" s="146"/>
      <c r="AK17" s="146"/>
      <c r="AL17" s="146"/>
      <c r="AM17" s="146"/>
      <c r="AN17" s="146"/>
      <c r="AO17" s="146"/>
      <c r="AP17" s="146"/>
      <c r="AQ17" s="146"/>
      <c r="AR17" s="146"/>
      <c r="AS17" s="146"/>
      <c r="AT17" s="146"/>
      <c r="AU17" s="146"/>
      <c r="AV17" s="146"/>
      <c r="AW17" s="146"/>
      <c r="AX17" s="146"/>
      <c r="AY17" s="8"/>
      <c r="AZ17" s="8"/>
      <c r="BA17" s="8"/>
      <c r="BB17" s="8"/>
      <c r="BC17" s="8"/>
      <c r="BD17" s="8"/>
      <c r="BE17" s="8"/>
      <c r="BF17" s="8"/>
      <c r="BG17" s="8"/>
      <c r="BH17" s="8"/>
    </row>
    <row r="18" spans="1:60" ht="18" customHeight="1">
      <c r="A18" s="522" t="s">
        <v>862</v>
      </c>
      <c r="B18" s="522"/>
      <c r="C18" s="522"/>
      <c r="D18" s="522"/>
      <c r="E18" s="522"/>
      <c r="F18" s="522"/>
      <c r="G18" s="522"/>
      <c r="H18" s="522"/>
      <c r="I18" s="522"/>
      <c r="J18" s="522"/>
      <c r="K18" s="522"/>
      <c r="L18" s="522"/>
      <c r="M18" s="522"/>
      <c r="N18" s="522"/>
      <c r="O18" s="522"/>
      <c r="P18" s="522"/>
      <c r="Q18" s="522"/>
      <c r="R18" s="522"/>
      <c r="S18" s="522"/>
      <c r="T18" s="522"/>
      <c r="U18" s="522"/>
      <c r="V18" s="522"/>
      <c r="W18" s="522"/>
      <c r="X18" s="522"/>
      <c r="Y18" s="522"/>
      <c r="Z18" s="522"/>
      <c r="AA18" s="522"/>
      <c r="AB18" s="522"/>
      <c r="AC18" s="522"/>
      <c r="AD18" s="522"/>
      <c r="AE18" s="522"/>
      <c r="AF18" s="522"/>
      <c r="AG18" s="522"/>
      <c r="AH18" s="522"/>
      <c r="AI18" s="522"/>
      <c r="AJ18" s="522"/>
      <c r="AK18" s="522"/>
      <c r="AL18" s="522"/>
      <c r="AM18" s="522"/>
      <c r="AN18" s="522"/>
      <c r="AO18" s="522"/>
      <c r="AP18" s="522"/>
      <c r="AQ18" s="522"/>
      <c r="AR18" s="522"/>
      <c r="AS18" s="522"/>
      <c r="AT18" s="522"/>
      <c r="AU18" s="522"/>
      <c r="AV18" s="146"/>
      <c r="AW18" s="146"/>
      <c r="AX18" s="146"/>
      <c r="AY18" s="8"/>
      <c r="AZ18" s="8"/>
      <c r="BA18" s="8"/>
      <c r="BB18" s="8"/>
      <c r="BC18" s="8"/>
      <c r="BD18" s="8"/>
      <c r="BE18" s="8"/>
      <c r="BF18" s="8"/>
      <c r="BG18" s="8"/>
      <c r="BH18" s="8"/>
    </row>
    <row r="19" spans="1:60" ht="15" customHeight="1">
      <c r="A19" s="8"/>
      <c r="B19" s="8"/>
      <c r="C19" s="8"/>
      <c r="D19" s="8"/>
      <c r="E19" s="8"/>
      <c r="F19" s="8"/>
      <c r="G19" s="8"/>
      <c r="H19" s="8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146"/>
      <c r="AK19" s="146"/>
      <c r="AL19" s="146"/>
      <c r="AM19" s="146"/>
      <c r="AN19" s="146"/>
      <c r="AO19" s="146"/>
      <c r="AP19" s="146"/>
      <c r="AQ19" s="146"/>
      <c r="AR19" s="146"/>
      <c r="AS19" s="146"/>
      <c r="AT19" s="146"/>
      <c r="AU19" s="146"/>
      <c r="AV19" s="146"/>
      <c r="AW19" s="146"/>
      <c r="AX19" s="146"/>
      <c r="AY19" s="8"/>
      <c r="AZ19" s="8"/>
      <c r="BA19" s="8"/>
      <c r="BB19" s="8"/>
      <c r="BC19" s="8"/>
      <c r="BD19" s="8"/>
      <c r="BE19" s="8"/>
      <c r="BF19" s="8"/>
      <c r="BG19" s="8"/>
      <c r="BH19" s="8"/>
    </row>
    <row r="20" spans="1:60" ht="15" customHeight="1" thickBot="1">
      <c r="A20" s="8"/>
      <c r="B20" s="8"/>
      <c r="C20" s="8"/>
      <c r="D20" s="8"/>
      <c r="E20" s="8"/>
      <c r="F20" s="8"/>
      <c r="G20" s="8"/>
      <c r="H20" s="8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146"/>
      <c r="AK20" s="146"/>
      <c r="AL20" s="146"/>
      <c r="AM20" s="146"/>
      <c r="AN20" s="146"/>
      <c r="AO20" s="146"/>
      <c r="AP20" s="146"/>
      <c r="AQ20" s="146"/>
      <c r="AR20" s="146"/>
      <c r="AS20" s="146"/>
      <c r="AT20" s="146"/>
      <c r="AU20" s="146"/>
      <c r="AV20" s="146"/>
      <c r="AW20" s="146"/>
      <c r="AX20" s="146"/>
      <c r="AY20" s="10"/>
      <c r="AZ20" s="10"/>
      <c r="BA20" s="10"/>
      <c r="BB20" s="10"/>
      <c r="BC20" s="11"/>
      <c r="BD20" s="11"/>
      <c r="BE20" s="11"/>
      <c r="BF20" s="10"/>
      <c r="BG20" s="10"/>
      <c r="BH20" s="10"/>
    </row>
    <row r="21" spans="1:60" ht="14.25" customHeight="1">
      <c r="A21" s="499" t="s">
        <v>193</v>
      </c>
      <c r="B21" s="520"/>
      <c r="C21" s="520"/>
      <c r="D21" s="520"/>
      <c r="E21" s="520"/>
      <c r="F21" s="520"/>
      <c r="G21" s="520" t="s">
        <v>236</v>
      </c>
      <c r="H21" s="520"/>
      <c r="I21" s="520"/>
      <c r="J21" s="520"/>
      <c r="K21" s="520"/>
      <c r="L21" s="520"/>
      <c r="M21" s="520" t="s">
        <v>237</v>
      </c>
      <c r="N21" s="520"/>
      <c r="O21" s="520"/>
      <c r="P21" s="520"/>
      <c r="Q21" s="520"/>
      <c r="R21" s="520"/>
      <c r="S21" s="520" t="s">
        <v>238</v>
      </c>
      <c r="T21" s="520"/>
      <c r="U21" s="520"/>
      <c r="V21" s="520"/>
      <c r="W21" s="520"/>
      <c r="X21" s="520"/>
      <c r="Y21" s="520" t="s">
        <v>239</v>
      </c>
      <c r="Z21" s="520"/>
      <c r="AA21" s="520"/>
      <c r="AB21" s="520"/>
      <c r="AC21" s="520"/>
      <c r="AD21" s="520"/>
      <c r="AE21" s="520" t="s">
        <v>239</v>
      </c>
      <c r="AF21" s="520"/>
      <c r="AG21" s="520"/>
      <c r="AH21" s="520"/>
      <c r="AI21" s="520"/>
      <c r="AJ21" s="520"/>
      <c r="AK21" s="520" t="s">
        <v>240</v>
      </c>
      <c r="AL21" s="520"/>
      <c r="AM21" s="520"/>
      <c r="AN21" s="520"/>
      <c r="AO21" s="520"/>
      <c r="AP21" s="520"/>
      <c r="AQ21" s="520" t="s">
        <v>241</v>
      </c>
      <c r="AR21" s="520"/>
      <c r="AS21" s="520"/>
      <c r="AT21" s="520"/>
      <c r="AU21" s="497"/>
      <c r="AV21" s="146"/>
      <c r="AW21" s="146"/>
      <c r="AX21" s="146"/>
      <c r="AY21" s="10"/>
      <c r="AZ21" s="10"/>
      <c r="BA21" s="10"/>
      <c r="BB21" s="10"/>
      <c r="BC21" s="11"/>
      <c r="BD21" s="11"/>
      <c r="BE21" s="11"/>
      <c r="BF21" s="10"/>
      <c r="BG21" s="10"/>
      <c r="BH21" s="10"/>
    </row>
    <row r="22" spans="1:60" ht="14.25" customHeight="1">
      <c r="A22" s="502"/>
      <c r="B22" s="521"/>
      <c r="C22" s="521"/>
      <c r="D22" s="521"/>
      <c r="E22" s="521"/>
      <c r="F22" s="521"/>
      <c r="G22" s="521"/>
      <c r="H22" s="521"/>
      <c r="I22" s="521"/>
      <c r="J22" s="521"/>
      <c r="K22" s="521"/>
      <c r="L22" s="521"/>
      <c r="M22" s="521" t="s">
        <v>236</v>
      </c>
      <c r="N22" s="521"/>
      <c r="O22" s="521"/>
      <c r="P22" s="521"/>
      <c r="Q22" s="521"/>
      <c r="R22" s="521"/>
      <c r="S22" s="521" t="s">
        <v>242</v>
      </c>
      <c r="T22" s="521"/>
      <c r="U22" s="521"/>
      <c r="V22" s="521"/>
      <c r="W22" s="521"/>
      <c r="X22" s="521"/>
      <c r="Y22" s="521" t="s">
        <v>243</v>
      </c>
      <c r="Z22" s="521"/>
      <c r="AA22" s="521"/>
      <c r="AB22" s="521"/>
      <c r="AC22" s="521"/>
      <c r="AD22" s="521"/>
      <c r="AE22" s="521" t="s">
        <v>399</v>
      </c>
      <c r="AF22" s="521"/>
      <c r="AG22" s="521"/>
      <c r="AH22" s="521"/>
      <c r="AI22" s="521"/>
      <c r="AJ22" s="521"/>
      <c r="AK22" s="521"/>
      <c r="AL22" s="521"/>
      <c r="AM22" s="521"/>
      <c r="AN22" s="521"/>
      <c r="AO22" s="521"/>
      <c r="AP22" s="521"/>
      <c r="AQ22" s="521" t="s">
        <v>400</v>
      </c>
      <c r="AR22" s="521"/>
      <c r="AS22" s="521"/>
      <c r="AT22" s="521"/>
      <c r="AU22" s="500"/>
      <c r="AV22" s="146"/>
      <c r="AW22" s="146"/>
      <c r="AX22" s="146"/>
      <c r="AY22" s="10"/>
      <c r="AZ22" s="10"/>
      <c r="BA22" s="10"/>
      <c r="BB22" s="10"/>
      <c r="BC22" s="11"/>
      <c r="BD22" s="11"/>
      <c r="BE22" s="11"/>
      <c r="BF22" s="10"/>
      <c r="BG22" s="10"/>
      <c r="BH22" s="10"/>
    </row>
    <row r="23" spans="1:60" ht="18" customHeight="1">
      <c r="A23" s="42"/>
      <c r="B23" s="132"/>
      <c r="C23" s="132"/>
      <c r="D23" s="132"/>
      <c r="E23" s="132"/>
      <c r="F23" s="119"/>
      <c r="G23" s="700" t="s">
        <v>110</v>
      </c>
      <c r="H23" s="700"/>
      <c r="I23" s="700"/>
      <c r="J23" s="700"/>
      <c r="K23" s="700"/>
      <c r="L23" s="700"/>
      <c r="M23" s="700" t="s">
        <v>110</v>
      </c>
      <c r="N23" s="700"/>
      <c r="O23" s="700"/>
      <c r="P23" s="700"/>
      <c r="Q23" s="700"/>
      <c r="R23" s="700"/>
      <c r="S23" s="700" t="s">
        <v>110</v>
      </c>
      <c r="T23" s="700"/>
      <c r="U23" s="700"/>
      <c r="V23" s="700"/>
      <c r="W23" s="700"/>
      <c r="X23" s="700"/>
      <c r="Y23" s="700" t="s">
        <v>401</v>
      </c>
      <c r="Z23" s="700"/>
      <c r="AA23" s="700"/>
      <c r="AB23" s="700"/>
      <c r="AC23" s="700"/>
      <c r="AD23" s="700"/>
      <c r="AE23" s="700" t="s">
        <v>401</v>
      </c>
      <c r="AF23" s="700"/>
      <c r="AG23" s="700"/>
      <c r="AH23" s="700"/>
      <c r="AI23" s="700"/>
      <c r="AJ23" s="700"/>
      <c r="AK23" s="700" t="s">
        <v>109</v>
      </c>
      <c r="AL23" s="700"/>
      <c r="AM23" s="700"/>
      <c r="AN23" s="700"/>
      <c r="AO23" s="700"/>
      <c r="AP23" s="700"/>
      <c r="AQ23" s="700" t="s">
        <v>402</v>
      </c>
      <c r="AR23" s="700"/>
      <c r="AS23" s="700"/>
      <c r="AT23" s="700"/>
      <c r="AU23" s="700"/>
      <c r="AV23" s="146"/>
      <c r="AW23" s="146"/>
      <c r="AX23" s="146"/>
      <c r="AY23" s="10"/>
      <c r="AZ23" s="10"/>
      <c r="BA23" s="10"/>
      <c r="BB23" s="10"/>
      <c r="BC23" s="10"/>
      <c r="BD23" s="10"/>
      <c r="BE23" s="10"/>
      <c r="BF23" s="10"/>
      <c r="BG23" s="10"/>
      <c r="BH23" s="10"/>
    </row>
    <row r="24" spans="1:60" ht="18" customHeight="1">
      <c r="A24" s="509" t="s">
        <v>265</v>
      </c>
      <c r="B24" s="508"/>
      <c r="C24" s="689" t="s">
        <v>546</v>
      </c>
      <c r="D24" s="689"/>
      <c r="E24" s="689"/>
      <c r="F24" s="761"/>
      <c r="G24" s="516">
        <f>SUM(G25:L32)</f>
        <v>74759</v>
      </c>
      <c r="H24" s="516"/>
      <c r="I24" s="516"/>
      <c r="J24" s="516"/>
      <c r="K24" s="516"/>
      <c r="L24" s="516"/>
      <c r="M24" s="516">
        <f>SUM(M25:R32)</f>
        <v>8504</v>
      </c>
      <c r="N24" s="516"/>
      <c r="O24" s="516"/>
      <c r="P24" s="516"/>
      <c r="Q24" s="516"/>
      <c r="R24" s="516"/>
      <c r="S24" s="516">
        <f>SUM(S25:X32)</f>
        <v>1541</v>
      </c>
      <c r="T24" s="516"/>
      <c r="U24" s="516"/>
      <c r="V24" s="516"/>
      <c r="W24" s="516"/>
      <c r="X24" s="516"/>
      <c r="Y24" s="516">
        <f>SUM(Y25:AD32)</f>
        <v>952</v>
      </c>
      <c r="Z24" s="516"/>
      <c r="AA24" s="516"/>
      <c r="AB24" s="516"/>
      <c r="AC24" s="516"/>
      <c r="AD24" s="516"/>
      <c r="AE24" s="516">
        <f>SUM(AE25:AJ32)</f>
        <v>13878</v>
      </c>
      <c r="AF24" s="516"/>
      <c r="AG24" s="516"/>
      <c r="AH24" s="516"/>
      <c r="AI24" s="516"/>
      <c r="AJ24" s="516"/>
      <c r="AK24" s="516">
        <f>SUM(AK25:AP32)</f>
        <v>13851</v>
      </c>
      <c r="AL24" s="516"/>
      <c r="AM24" s="516"/>
      <c r="AN24" s="516"/>
      <c r="AO24" s="516"/>
      <c r="AP24" s="516"/>
      <c r="AQ24" s="505">
        <f>SUM(AQ25:AU32)</f>
        <v>214</v>
      </c>
      <c r="AR24" s="505"/>
      <c r="AS24" s="505"/>
      <c r="AT24" s="505"/>
      <c r="AU24" s="505"/>
      <c r="AV24" s="107"/>
      <c r="AW24" s="107"/>
      <c r="AX24" s="107"/>
      <c r="AY24" s="11"/>
      <c r="AZ24" s="10"/>
      <c r="BA24" s="10"/>
      <c r="BB24" s="10"/>
      <c r="BC24" s="10"/>
      <c r="BD24" s="10"/>
      <c r="BE24" s="10"/>
      <c r="BF24" s="10"/>
      <c r="BG24" s="10"/>
      <c r="BH24" s="10"/>
    </row>
    <row r="25" spans="3:60" ht="18" customHeight="1">
      <c r="C25" s="761" t="s">
        <v>403</v>
      </c>
      <c r="D25" s="761"/>
      <c r="E25" s="761"/>
      <c r="F25" s="761"/>
      <c r="G25" s="515">
        <v>10409</v>
      </c>
      <c r="H25" s="516"/>
      <c r="I25" s="516"/>
      <c r="J25" s="516"/>
      <c r="K25" s="516"/>
      <c r="L25" s="516"/>
      <c r="M25" s="755" t="s">
        <v>822</v>
      </c>
      <c r="N25" s="516"/>
      <c r="O25" s="516"/>
      <c r="P25" s="516"/>
      <c r="Q25" s="516"/>
      <c r="R25" s="516"/>
      <c r="S25" s="516">
        <v>262</v>
      </c>
      <c r="T25" s="516"/>
      <c r="U25" s="516"/>
      <c r="V25" s="516"/>
      <c r="W25" s="516"/>
      <c r="X25" s="516"/>
      <c r="Y25" s="516">
        <v>190</v>
      </c>
      <c r="Z25" s="516"/>
      <c r="AA25" s="516"/>
      <c r="AB25" s="516"/>
      <c r="AC25" s="516"/>
      <c r="AD25" s="516"/>
      <c r="AE25" s="516">
        <v>2266</v>
      </c>
      <c r="AF25" s="516"/>
      <c r="AG25" s="516"/>
      <c r="AH25" s="516"/>
      <c r="AI25" s="516"/>
      <c r="AJ25" s="516"/>
      <c r="AK25" s="516">
        <v>2100</v>
      </c>
      <c r="AL25" s="516"/>
      <c r="AM25" s="516"/>
      <c r="AN25" s="516"/>
      <c r="AO25" s="516"/>
      <c r="AP25" s="516"/>
      <c r="AQ25" s="760" t="s">
        <v>821</v>
      </c>
      <c r="AR25" s="760"/>
      <c r="AS25" s="760"/>
      <c r="AT25" s="760"/>
      <c r="AU25" s="760"/>
      <c r="AV25" s="133"/>
      <c r="AW25" s="133"/>
      <c r="AX25" s="133"/>
      <c r="AY25" s="11"/>
      <c r="AZ25" s="10"/>
      <c r="BA25" s="10"/>
      <c r="BB25" s="10"/>
      <c r="BC25" s="10"/>
      <c r="BD25" s="10"/>
      <c r="BE25" s="10"/>
      <c r="BF25" s="10"/>
      <c r="BG25" s="10"/>
      <c r="BH25" s="10"/>
    </row>
    <row r="26" spans="3:60" ht="18" customHeight="1">
      <c r="C26" s="761" t="s">
        <v>404</v>
      </c>
      <c r="D26" s="761"/>
      <c r="E26" s="761"/>
      <c r="F26" s="761"/>
      <c r="G26" s="515">
        <v>9366</v>
      </c>
      <c r="H26" s="516"/>
      <c r="I26" s="516"/>
      <c r="J26" s="516"/>
      <c r="K26" s="516"/>
      <c r="L26" s="516"/>
      <c r="M26" s="755" t="s">
        <v>582</v>
      </c>
      <c r="N26" s="516"/>
      <c r="O26" s="516"/>
      <c r="P26" s="516"/>
      <c r="Q26" s="516"/>
      <c r="R26" s="516"/>
      <c r="S26" s="516">
        <v>533</v>
      </c>
      <c r="T26" s="516"/>
      <c r="U26" s="516"/>
      <c r="V26" s="516"/>
      <c r="W26" s="516"/>
      <c r="X26" s="516"/>
      <c r="Y26" s="516">
        <v>116</v>
      </c>
      <c r="Z26" s="516"/>
      <c r="AA26" s="516"/>
      <c r="AB26" s="516"/>
      <c r="AC26" s="516"/>
      <c r="AD26" s="516"/>
      <c r="AE26" s="516">
        <v>1262</v>
      </c>
      <c r="AF26" s="516"/>
      <c r="AG26" s="516"/>
      <c r="AH26" s="516"/>
      <c r="AI26" s="516"/>
      <c r="AJ26" s="516"/>
      <c r="AK26" s="755" t="s">
        <v>822</v>
      </c>
      <c r="AL26" s="516"/>
      <c r="AM26" s="516"/>
      <c r="AN26" s="516"/>
      <c r="AO26" s="516"/>
      <c r="AP26" s="516"/>
      <c r="AQ26" s="760" t="s">
        <v>821</v>
      </c>
      <c r="AR26" s="760"/>
      <c r="AS26" s="760"/>
      <c r="AT26" s="760"/>
      <c r="AU26" s="760"/>
      <c r="AV26" s="145"/>
      <c r="AW26" s="107"/>
      <c r="AX26" s="107"/>
      <c r="AY26" s="10"/>
      <c r="AZ26" s="10"/>
      <c r="BA26" s="10"/>
      <c r="BB26" s="10"/>
      <c r="BC26" s="10"/>
      <c r="BD26" s="10"/>
      <c r="BE26" s="10"/>
      <c r="BF26" s="10"/>
      <c r="BG26" s="10"/>
      <c r="BH26" s="10"/>
    </row>
    <row r="27" spans="3:60" ht="18" customHeight="1">
      <c r="C27" s="761" t="s">
        <v>405</v>
      </c>
      <c r="D27" s="761"/>
      <c r="E27" s="761"/>
      <c r="F27" s="761"/>
      <c r="G27" s="515">
        <v>6818</v>
      </c>
      <c r="H27" s="516"/>
      <c r="I27" s="516"/>
      <c r="J27" s="516"/>
      <c r="K27" s="516"/>
      <c r="L27" s="516"/>
      <c r="M27" s="516">
        <v>2470</v>
      </c>
      <c r="N27" s="516"/>
      <c r="O27" s="516"/>
      <c r="P27" s="516"/>
      <c r="Q27" s="516"/>
      <c r="R27" s="516"/>
      <c r="S27" s="516">
        <v>338</v>
      </c>
      <c r="T27" s="516"/>
      <c r="U27" s="516"/>
      <c r="V27" s="516"/>
      <c r="W27" s="516"/>
      <c r="X27" s="516"/>
      <c r="Y27" s="516">
        <v>146</v>
      </c>
      <c r="Z27" s="516"/>
      <c r="AA27" s="516"/>
      <c r="AB27" s="516"/>
      <c r="AC27" s="516"/>
      <c r="AD27" s="516"/>
      <c r="AE27" s="516">
        <v>1311</v>
      </c>
      <c r="AF27" s="516"/>
      <c r="AG27" s="516"/>
      <c r="AH27" s="516"/>
      <c r="AI27" s="516"/>
      <c r="AJ27" s="516"/>
      <c r="AK27" s="516">
        <v>3406</v>
      </c>
      <c r="AL27" s="516"/>
      <c r="AM27" s="516"/>
      <c r="AN27" s="516"/>
      <c r="AO27" s="516"/>
      <c r="AP27" s="516"/>
      <c r="AQ27" s="760" t="s">
        <v>821</v>
      </c>
      <c r="AR27" s="760"/>
      <c r="AS27" s="760"/>
      <c r="AT27" s="760"/>
      <c r="AU27" s="760"/>
      <c r="AV27" s="107"/>
      <c r="AW27" s="107"/>
      <c r="AX27" s="107"/>
      <c r="AY27" s="11"/>
      <c r="AZ27" s="10"/>
      <c r="BA27" s="10"/>
      <c r="BB27" s="10"/>
      <c r="BC27" s="10"/>
      <c r="BD27" s="10"/>
      <c r="BE27" s="10"/>
      <c r="BF27" s="10"/>
      <c r="BG27" s="10"/>
      <c r="BH27" s="10"/>
    </row>
    <row r="28" spans="3:60" ht="18" customHeight="1">
      <c r="C28" s="761" t="s">
        <v>406</v>
      </c>
      <c r="D28" s="761"/>
      <c r="E28" s="761"/>
      <c r="F28" s="761"/>
      <c r="G28" s="515">
        <v>10772</v>
      </c>
      <c r="H28" s="516"/>
      <c r="I28" s="516"/>
      <c r="J28" s="516"/>
      <c r="K28" s="516"/>
      <c r="L28" s="516"/>
      <c r="M28" s="755" t="s">
        <v>822</v>
      </c>
      <c r="N28" s="516"/>
      <c r="O28" s="516"/>
      <c r="P28" s="516"/>
      <c r="Q28" s="516"/>
      <c r="R28" s="516"/>
      <c r="S28" s="516">
        <v>93</v>
      </c>
      <c r="T28" s="516"/>
      <c r="U28" s="516"/>
      <c r="V28" s="516"/>
      <c r="W28" s="516"/>
      <c r="X28" s="516"/>
      <c r="Y28" s="516">
        <v>24</v>
      </c>
      <c r="Z28" s="516"/>
      <c r="AA28" s="516"/>
      <c r="AB28" s="516"/>
      <c r="AC28" s="516"/>
      <c r="AD28" s="516"/>
      <c r="AE28" s="516">
        <v>2427</v>
      </c>
      <c r="AF28" s="516"/>
      <c r="AG28" s="516"/>
      <c r="AH28" s="516"/>
      <c r="AI28" s="516"/>
      <c r="AJ28" s="516"/>
      <c r="AK28" s="755" t="s">
        <v>822</v>
      </c>
      <c r="AL28" s="516"/>
      <c r="AM28" s="516"/>
      <c r="AN28" s="516"/>
      <c r="AO28" s="516"/>
      <c r="AP28" s="516"/>
      <c r="AQ28" s="760" t="s">
        <v>821</v>
      </c>
      <c r="AR28" s="760"/>
      <c r="AS28" s="760"/>
      <c r="AT28" s="760"/>
      <c r="AU28" s="760"/>
      <c r="AV28" s="82"/>
      <c r="AW28" s="82"/>
      <c r="AX28" s="82"/>
      <c r="AY28" s="10"/>
      <c r="AZ28" s="10"/>
      <c r="BA28" s="10"/>
      <c r="BB28" s="10"/>
      <c r="BC28" s="10"/>
      <c r="BD28" s="10"/>
      <c r="BE28" s="10"/>
      <c r="BF28" s="10"/>
      <c r="BG28" s="10"/>
      <c r="BH28" s="10"/>
    </row>
    <row r="29" spans="3:60" ht="18" customHeight="1">
      <c r="C29" s="761" t="s">
        <v>407</v>
      </c>
      <c r="D29" s="761"/>
      <c r="E29" s="761"/>
      <c r="F29" s="761"/>
      <c r="G29" s="515">
        <v>8953</v>
      </c>
      <c r="H29" s="516"/>
      <c r="I29" s="516"/>
      <c r="J29" s="516"/>
      <c r="K29" s="516"/>
      <c r="L29" s="516"/>
      <c r="M29" s="755" t="s">
        <v>582</v>
      </c>
      <c r="N29" s="516"/>
      <c r="O29" s="516"/>
      <c r="P29" s="516"/>
      <c r="Q29" s="516"/>
      <c r="R29" s="516"/>
      <c r="S29" s="516">
        <v>98</v>
      </c>
      <c r="T29" s="516"/>
      <c r="U29" s="516"/>
      <c r="V29" s="516"/>
      <c r="W29" s="516"/>
      <c r="X29" s="516"/>
      <c r="Y29" s="516">
        <v>49</v>
      </c>
      <c r="Z29" s="516"/>
      <c r="AA29" s="516"/>
      <c r="AB29" s="516"/>
      <c r="AC29" s="516"/>
      <c r="AD29" s="516"/>
      <c r="AE29" s="516">
        <v>904</v>
      </c>
      <c r="AF29" s="516"/>
      <c r="AG29" s="516"/>
      <c r="AH29" s="516"/>
      <c r="AI29" s="516"/>
      <c r="AJ29" s="516"/>
      <c r="AK29" s="755" t="s">
        <v>822</v>
      </c>
      <c r="AL29" s="516"/>
      <c r="AM29" s="516"/>
      <c r="AN29" s="516"/>
      <c r="AO29" s="516"/>
      <c r="AP29" s="516"/>
      <c r="AQ29" s="760" t="s">
        <v>821</v>
      </c>
      <c r="AR29" s="760"/>
      <c r="AS29" s="760"/>
      <c r="AT29" s="760"/>
      <c r="AU29" s="760"/>
      <c r="AV29" s="82"/>
      <c r="AW29" s="82"/>
      <c r="AX29" s="82"/>
      <c r="AY29" s="24"/>
      <c r="AZ29" s="15"/>
      <c r="BA29" s="24"/>
      <c r="BB29" s="15"/>
      <c r="BC29" s="24"/>
      <c r="BD29" s="15"/>
      <c r="BE29" s="24"/>
      <c r="BF29" s="24"/>
      <c r="BG29" s="24"/>
      <c r="BH29" s="24"/>
    </row>
    <row r="30" spans="3:60" ht="18" customHeight="1">
      <c r="C30" s="761" t="s">
        <v>408</v>
      </c>
      <c r="D30" s="761"/>
      <c r="E30" s="761"/>
      <c r="F30" s="761"/>
      <c r="G30" s="515">
        <v>9077</v>
      </c>
      <c r="H30" s="516"/>
      <c r="I30" s="516"/>
      <c r="J30" s="516"/>
      <c r="K30" s="516"/>
      <c r="L30" s="516"/>
      <c r="M30" s="516">
        <v>1804</v>
      </c>
      <c r="N30" s="516"/>
      <c r="O30" s="516"/>
      <c r="P30" s="516"/>
      <c r="Q30" s="516"/>
      <c r="R30" s="516"/>
      <c r="S30" s="516">
        <v>30</v>
      </c>
      <c r="T30" s="516"/>
      <c r="U30" s="516"/>
      <c r="V30" s="516"/>
      <c r="W30" s="516"/>
      <c r="X30" s="516"/>
      <c r="Y30" s="516">
        <v>130</v>
      </c>
      <c r="Z30" s="516"/>
      <c r="AA30" s="516"/>
      <c r="AB30" s="516"/>
      <c r="AC30" s="516"/>
      <c r="AD30" s="516"/>
      <c r="AE30" s="516">
        <v>1070</v>
      </c>
      <c r="AF30" s="516"/>
      <c r="AG30" s="516"/>
      <c r="AH30" s="516"/>
      <c r="AI30" s="516"/>
      <c r="AJ30" s="516"/>
      <c r="AK30" s="516">
        <v>3555</v>
      </c>
      <c r="AL30" s="516"/>
      <c r="AM30" s="516"/>
      <c r="AN30" s="516"/>
      <c r="AO30" s="516"/>
      <c r="AP30" s="516"/>
      <c r="AQ30" s="760" t="s">
        <v>821</v>
      </c>
      <c r="AR30" s="760"/>
      <c r="AS30" s="760"/>
      <c r="AT30" s="760"/>
      <c r="AU30" s="760"/>
      <c r="AV30" s="82"/>
      <c r="AW30" s="82"/>
      <c r="AX30" s="82"/>
      <c r="AY30" s="10"/>
      <c r="AZ30" s="10"/>
      <c r="BA30" s="10"/>
      <c r="BB30" s="10"/>
      <c r="BC30" s="10"/>
      <c r="BD30" s="10"/>
      <c r="BE30" s="10"/>
      <c r="BF30" s="10"/>
      <c r="BG30" s="10"/>
      <c r="BH30" s="10"/>
    </row>
    <row r="31" spans="3:60" ht="18" customHeight="1">
      <c r="C31" s="761" t="s">
        <v>409</v>
      </c>
      <c r="D31" s="761"/>
      <c r="E31" s="761"/>
      <c r="F31" s="761"/>
      <c r="G31" s="515">
        <v>10145</v>
      </c>
      <c r="H31" s="516"/>
      <c r="I31" s="516"/>
      <c r="J31" s="516"/>
      <c r="K31" s="516"/>
      <c r="L31" s="516"/>
      <c r="M31" s="516">
        <v>2458</v>
      </c>
      <c r="N31" s="516"/>
      <c r="O31" s="516"/>
      <c r="P31" s="516"/>
      <c r="Q31" s="516"/>
      <c r="R31" s="516"/>
      <c r="S31" s="516">
        <v>87</v>
      </c>
      <c r="T31" s="516"/>
      <c r="U31" s="516"/>
      <c r="V31" s="516"/>
      <c r="W31" s="516"/>
      <c r="X31" s="516"/>
      <c r="Y31" s="516">
        <v>7</v>
      </c>
      <c r="Z31" s="516"/>
      <c r="AA31" s="516"/>
      <c r="AB31" s="516"/>
      <c r="AC31" s="516"/>
      <c r="AD31" s="516"/>
      <c r="AE31" s="516">
        <v>1967</v>
      </c>
      <c r="AF31" s="516"/>
      <c r="AG31" s="516"/>
      <c r="AH31" s="516"/>
      <c r="AI31" s="516"/>
      <c r="AJ31" s="516"/>
      <c r="AK31" s="755" t="s">
        <v>822</v>
      </c>
      <c r="AL31" s="516"/>
      <c r="AM31" s="516"/>
      <c r="AN31" s="516"/>
      <c r="AO31" s="516"/>
      <c r="AP31" s="516"/>
      <c r="AQ31" s="717">
        <v>214</v>
      </c>
      <c r="AR31" s="717"/>
      <c r="AS31" s="717"/>
      <c r="AT31" s="717"/>
      <c r="AU31" s="717"/>
      <c r="AV31" s="82"/>
      <c r="AW31" s="82"/>
      <c r="AX31" s="82"/>
      <c r="AY31" s="10"/>
      <c r="AZ31" s="10"/>
      <c r="BA31" s="10"/>
      <c r="BB31" s="10"/>
      <c r="BC31" s="10"/>
      <c r="BD31" s="10"/>
      <c r="BE31" s="10"/>
      <c r="BF31" s="10"/>
      <c r="BG31" s="10"/>
      <c r="BH31" s="10"/>
    </row>
    <row r="32" spans="3:60" ht="18" customHeight="1">
      <c r="C32" s="761" t="s">
        <v>410</v>
      </c>
      <c r="D32" s="761"/>
      <c r="E32" s="761"/>
      <c r="F32" s="761"/>
      <c r="G32" s="515">
        <v>9219</v>
      </c>
      <c r="H32" s="516"/>
      <c r="I32" s="516"/>
      <c r="J32" s="516"/>
      <c r="K32" s="516"/>
      <c r="L32" s="516"/>
      <c r="M32" s="516">
        <v>1772</v>
      </c>
      <c r="N32" s="516"/>
      <c r="O32" s="516"/>
      <c r="P32" s="516"/>
      <c r="Q32" s="516"/>
      <c r="R32" s="516"/>
      <c r="S32" s="516">
        <v>100</v>
      </c>
      <c r="T32" s="516"/>
      <c r="U32" s="516"/>
      <c r="V32" s="516"/>
      <c r="W32" s="516"/>
      <c r="X32" s="516"/>
      <c r="Y32" s="516">
        <v>290</v>
      </c>
      <c r="Z32" s="516"/>
      <c r="AA32" s="516"/>
      <c r="AB32" s="516"/>
      <c r="AC32" s="516"/>
      <c r="AD32" s="516"/>
      <c r="AE32" s="516">
        <v>2671</v>
      </c>
      <c r="AF32" s="516"/>
      <c r="AG32" s="516"/>
      <c r="AH32" s="516"/>
      <c r="AI32" s="516"/>
      <c r="AJ32" s="516"/>
      <c r="AK32" s="516">
        <v>4790</v>
      </c>
      <c r="AL32" s="516"/>
      <c r="AM32" s="516"/>
      <c r="AN32" s="516"/>
      <c r="AO32" s="516"/>
      <c r="AP32" s="516"/>
      <c r="AQ32" s="757" t="s">
        <v>821</v>
      </c>
      <c r="AR32" s="757"/>
      <c r="AS32" s="757"/>
      <c r="AT32" s="757"/>
      <c r="AU32" s="757"/>
      <c r="AV32" s="82"/>
      <c r="AW32" s="82"/>
      <c r="AX32" s="82"/>
      <c r="AY32" s="10"/>
      <c r="AZ32" s="10"/>
      <c r="BA32" s="10"/>
      <c r="BB32" s="10"/>
      <c r="BC32" s="10"/>
      <c r="BD32" s="10"/>
      <c r="BE32" s="10"/>
      <c r="BF32" s="10"/>
      <c r="BG32" s="10"/>
      <c r="BH32" s="10"/>
    </row>
    <row r="33" spans="1:60" ht="18" customHeight="1">
      <c r="A33" s="572" t="s">
        <v>703</v>
      </c>
      <c r="B33" s="593"/>
      <c r="C33" s="690" t="s">
        <v>545</v>
      </c>
      <c r="D33" s="690"/>
      <c r="E33" s="690"/>
      <c r="F33" s="762"/>
      <c r="G33" s="641">
        <f>SUM(G34:L41)</f>
        <v>72871</v>
      </c>
      <c r="H33" s="641"/>
      <c r="I33" s="641"/>
      <c r="J33" s="641"/>
      <c r="K33" s="641"/>
      <c r="L33" s="641"/>
      <c r="M33" s="641">
        <f>SUM(M34:R41)</f>
        <v>8816</v>
      </c>
      <c r="N33" s="641"/>
      <c r="O33" s="641"/>
      <c r="P33" s="641"/>
      <c r="Q33" s="641"/>
      <c r="R33" s="641"/>
      <c r="S33" s="641">
        <f>SUM(S34:X41)</f>
        <v>967</v>
      </c>
      <c r="T33" s="641"/>
      <c r="U33" s="641"/>
      <c r="V33" s="641"/>
      <c r="W33" s="641"/>
      <c r="X33" s="641"/>
      <c r="Y33" s="641">
        <f>SUM(Y34:AD41)</f>
        <v>901</v>
      </c>
      <c r="Z33" s="641"/>
      <c r="AA33" s="641"/>
      <c r="AB33" s="641"/>
      <c r="AC33" s="641"/>
      <c r="AD33" s="641"/>
      <c r="AE33" s="641">
        <f>SUM(AE34:AJ41)</f>
        <v>12325</v>
      </c>
      <c r="AF33" s="641"/>
      <c r="AG33" s="641"/>
      <c r="AH33" s="641"/>
      <c r="AI33" s="641"/>
      <c r="AJ33" s="641"/>
      <c r="AK33" s="641">
        <f>SUM(AK34:AP41)</f>
        <v>14865</v>
      </c>
      <c r="AL33" s="641"/>
      <c r="AM33" s="641"/>
      <c r="AN33" s="641"/>
      <c r="AO33" s="641"/>
      <c r="AP33" s="641"/>
      <c r="AQ33" s="758">
        <f>SUM(AQ34:AU41)</f>
        <v>163</v>
      </c>
      <c r="AR33" s="759"/>
      <c r="AS33" s="759"/>
      <c r="AT33" s="759"/>
      <c r="AU33" s="759"/>
      <c r="AV33" s="133"/>
      <c r="AW33" s="133"/>
      <c r="AX33" s="133"/>
      <c r="AY33" s="11"/>
      <c r="AZ33" s="10"/>
      <c r="BA33" s="10"/>
      <c r="BB33" s="10"/>
      <c r="BC33" s="10"/>
      <c r="BD33" s="10"/>
      <c r="BE33" s="10"/>
      <c r="BF33" s="10"/>
      <c r="BG33" s="10"/>
      <c r="BH33" s="10"/>
    </row>
    <row r="34" spans="3:60" ht="18" customHeight="1">
      <c r="C34" s="761" t="s">
        <v>403</v>
      </c>
      <c r="D34" s="761"/>
      <c r="E34" s="761"/>
      <c r="F34" s="761"/>
      <c r="G34" s="515">
        <v>9590</v>
      </c>
      <c r="H34" s="516"/>
      <c r="I34" s="516"/>
      <c r="J34" s="516"/>
      <c r="K34" s="516"/>
      <c r="L34" s="516"/>
      <c r="M34" s="755" t="s">
        <v>582</v>
      </c>
      <c r="N34" s="516"/>
      <c r="O34" s="516"/>
      <c r="P34" s="516"/>
      <c r="Q34" s="516"/>
      <c r="R34" s="516"/>
      <c r="S34" s="516">
        <v>193</v>
      </c>
      <c r="T34" s="516"/>
      <c r="U34" s="516"/>
      <c r="V34" s="516"/>
      <c r="W34" s="516"/>
      <c r="X34" s="516"/>
      <c r="Y34" s="516">
        <v>168</v>
      </c>
      <c r="Z34" s="516"/>
      <c r="AA34" s="516"/>
      <c r="AB34" s="516"/>
      <c r="AC34" s="516"/>
      <c r="AD34" s="516"/>
      <c r="AE34" s="516">
        <v>2303</v>
      </c>
      <c r="AF34" s="516"/>
      <c r="AG34" s="516"/>
      <c r="AH34" s="516"/>
      <c r="AI34" s="516"/>
      <c r="AJ34" s="516"/>
      <c r="AK34" s="516">
        <v>2283</v>
      </c>
      <c r="AL34" s="516"/>
      <c r="AM34" s="516"/>
      <c r="AN34" s="516"/>
      <c r="AO34" s="516"/>
      <c r="AP34" s="516"/>
      <c r="AQ34" s="760" t="s">
        <v>821</v>
      </c>
      <c r="AR34" s="760"/>
      <c r="AS34" s="760"/>
      <c r="AT34" s="760"/>
      <c r="AU34" s="760"/>
      <c r="AV34" s="133"/>
      <c r="AW34" s="133"/>
      <c r="AX34" s="133"/>
      <c r="AY34" s="11"/>
      <c r="AZ34" s="10"/>
      <c r="BA34" s="10"/>
      <c r="BB34" s="10"/>
      <c r="BC34" s="10"/>
      <c r="BD34" s="10"/>
      <c r="BE34" s="10"/>
      <c r="BF34" s="10"/>
      <c r="BG34" s="10"/>
      <c r="BH34" s="10"/>
    </row>
    <row r="35" spans="3:60" ht="18" customHeight="1">
      <c r="C35" s="761" t="s">
        <v>404</v>
      </c>
      <c r="D35" s="761"/>
      <c r="E35" s="761"/>
      <c r="F35" s="761"/>
      <c r="G35" s="515">
        <v>8001</v>
      </c>
      <c r="H35" s="516"/>
      <c r="I35" s="516"/>
      <c r="J35" s="516"/>
      <c r="K35" s="516"/>
      <c r="L35" s="516"/>
      <c r="M35" s="755" t="s">
        <v>582</v>
      </c>
      <c r="N35" s="516"/>
      <c r="O35" s="516"/>
      <c r="P35" s="516"/>
      <c r="Q35" s="516"/>
      <c r="R35" s="516"/>
      <c r="S35" s="516">
        <v>399</v>
      </c>
      <c r="T35" s="516"/>
      <c r="U35" s="516"/>
      <c r="V35" s="516"/>
      <c r="W35" s="516"/>
      <c r="X35" s="516"/>
      <c r="Y35" s="516">
        <v>88</v>
      </c>
      <c r="Z35" s="516"/>
      <c r="AA35" s="516"/>
      <c r="AB35" s="516"/>
      <c r="AC35" s="516"/>
      <c r="AD35" s="516"/>
      <c r="AE35" s="516">
        <v>932</v>
      </c>
      <c r="AF35" s="516"/>
      <c r="AG35" s="516"/>
      <c r="AH35" s="516"/>
      <c r="AI35" s="516"/>
      <c r="AJ35" s="516"/>
      <c r="AK35" s="755" t="s">
        <v>582</v>
      </c>
      <c r="AL35" s="516"/>
      <c r="AM35" s="516"/>
      <c r="AN35" s="516"/>
      <c r="AO35" s="516"/>
      <c r="AP35" s="516"/>
      <c r="AQ35" s="760" t="s">
        <v>821</v>
      </c>
      <c r="AR35" s="760"/>
      <c r="AS35" s="760"/>
      <c r="AT35" s="760"/>
      <c r="AU35" s="760"/>
      <c r="AV35" s="145"/>
      <c r="AW35" s="107"/>
      <c r="AX35" s="107"/>
      <c r="AY35" s="10"/>
      <c r="AZ35" s="10"/>
      <c r="BA35" s="10"/>
      <c r="BB35" s="10"/>
      <c r="BC35" s="10"/>
      <c r="BD35" s="10"/>
      <c r="BE35" s="10"/>
      <c r="BF35" s="10"/>
      <c r="BG35" s="10"/>
      <c r="BH35" s="10"/>
    </row>
    <row r="36" spans="3:60" ht="18" customHeight="1">
      <c r="C36" s="761" t="s">
        <v>405</v>
      </c>
      <c r="D36" s="761"/>
      <c r="E36" s="761"/>
      <c r="F36" s="761"/>
      <c r="G36" s="515">
        <v>6490</v>
      </c>
      <c r="H36" s="516"/>
      <c r="I36" s="516"/>
      <c r="J36" s="516"/>
      <c r="K36" s="516"/>
      <c r="L36" s="516"/>
      <c r="M36" s="516">
        <v>2295</v>
      </c>
      <c r="N36" s="516"/>
      <c r="O36" s="516"/>
      <c r="P36" s="516"/>
      <c r="Q36" s="516"/>
      <c r="R36" s="516"/>
      <c r="S36" s="516">
        <v>98</v>
      </c>
      <c r="T36" s="516"/>
      <c r="U36" s="516"/>
      <c r="V36" s="516"/>
      <c r="W36" s="516"/>
      <c r="X36" s="516"/>
      <c r="Y36" s="516">
        <v>145</v>
      </c>
      <c r="Z36" s="516"/>
      <c r="AA36" s="516"/>
      <c r="AB36" s="516"/>
      <c r="AC36" s="516"/>
      <c r="AD36" s="516"/>
      <c r="AE36" s="516">
        <v>871</v>
      </c>
      <c r="AF36" s="516"/>
      <c r="AG36" s="516"/>
      <c r="AH36" s="516"/>
      <c r="AI36" s="516"/>
      <c r="AJ36" s="516"/>
      <c r="AK36" s="516">
        <v>4088</v>
      </c>
      <c r="AL36" s="516"/>
      <c r="AM36" s="516"/>
      <c r="AN36" s="516"/>
      <c r="AO36" s="516"/>
      <c r="AP36" s="516"/>
      <c r="AQ36" s="760">
        <v>0</v>
      </c>
      <c r="AR36" s="760"/>
      <c r="AS36" s="760"/>
      <c r="AT36" s="760"/>
      <c r="AU36" s="760"/>
      <c r="AV36" s="107"/>
      <c r="AW36" s="107"/>
      <c r="AX36" s="107"/>
      <c r="AY36" s="11"/>
      <c r="AZ36" s="10"/>
      <c r="BA36" s="10"/>
      <c r="BB36" s="10"/>
      <c r="BC36" s="10"/>
      <c r="BD36" s="10"/>
      <c r="BE36" s="10"/>
      <c r="BF36" s="10"/>
      <c r="BG36" s="10"/>
      <c r="BH36" s="10"/>
    </row>
    <row r="37" spans="3:60" ht="18" customHeight="1">
      <c r="C37" s="761" t="s">
        <v>406</v>
      </c>
      <c r="D37" s="761"/>
      <c r="E37" s="761"/>
      <c r="F37" s="761"/>
      <c r="G37" s="515">
        <v>10550</v>
      </c>
      <c r="H37" s="516"/>
      <c r="I37" s="516"/>
      <c r="J37" s="516"/>
      <c r="K37" s="516"/>
      <c r="L37" s="516"/>
      <c r="M37" s="755" t="s">
        <v>582</v>
      </c>
      <c r="N37" s="516"/>
      <c r="O37" s="516"/>
      <c r="P37" s="516"/>
      <c r="Q37" s="516"/>
      <c r="R37" s="516"/>
      <c r="S37" s="516">
        <v>34</v>
      </c>
      <c r="T37" s="516"/>
      <c r="U37" s="516"/>
      <c r="V37" s="516"/>
      <c r="W37" s="516"/>
      <c r="X37" s="516"/>
      <c r="Y37" s="755" t="s">
        <v>582</v>
      </c>
      <c r="Z37" s="516"/>
      <c r="AA37" s="516"/>
      <c r="AB37" s="516"/>
      <c r="AC37" s="516"/>
      <c r="AD37" s="516"/>
      <c r="AE37" s="516">
        <v>2222</v>
      </c>
      <c r="AF37" s="516"/>
      <c r="AG37" s="516"/>
      <c r="AH37" s="516"/>
      <c r="AI37" s="516"/>
      <c r="AJ37" s="516"/>
      <c r="AK37" s="755" t="s">
        <v>702</v>
      </c>
      <c r="AL37" s="516"/>
      <c r="AM37" s="516"/>
      <c r="AN37" s="516"/>
      <c r="AO37" s="516"/>
      <c r="AP37" s="516"/>
      <c r="AQ37" s="760">
        <v>0</v>
      </c>
      <c r="AR37" s="760"/>
      <c r="AS37" s="760"/>
      <c r="AT37" s="760"/>
      <c r="AU37" s="760"/>
      <c r="AV37" s="82"/>
      <c r="AW37" s="82"/>
      <c r="AX37" s="82"/>
      <c r="AY37" s="10"/>
      <c r="AZ37" s="10"/>
      <c r="BA37" s="10"/>
      <c r="BB37" s="10"/>
      <c r="BC37" s="10"/>
      <c r="BD37" s="10"/>
      <c r="BE37" s="10"/>
      <c r="BF37" s="10"/>
      <c r="BG37" s="10"/>
      <c r="BH37" s="10"/>
    </row>
    <row r="38" spans="3:60" ht="18" customHeight="1">
      <c r="C38" s="761" t="s">
        <v>407</v>
      </c>
      <c r="D38" s="761"/>
      <c r="E38" s="761"/>
      <c r="F38" s="761"/>
      <c r="G38" s="515">
        <v>9682</v>
      </c>
      <c r="H38" s="516"/>
      <c r="I38" s="516"/>
      <c r="J38" s="516"/>
      <c r="K38" s="516"/>
      <c r="L38" s="516"/>
      <c r="M38" s="755" t="s">
        <v>582</v>
      </c>
      <c r="N38" s="516"/>
      <c r="O38" s="516"/>
      <c r="P38" s="516"/>
      <c r="Q38" s="516"/>
      <c r="R38" s="516"/>
      <c r="S38" s="516">
        <v>62</v>
      </c>
      <c r="T38" s="516"/>
      <c r="U38" s="516"/>
      <c r="V38" s="516"/>
      <c r="W38" s="516"/>
      <c r="X38" s="516"/>
      <c r="Y38" s="516">
        <v>48</v>
      </c>
      <c r="Z38" s="516"/>
      <c r="AA38" s="516"/>
      <c r="AB38" s="516"/>
      <c r="AC38" s="516"/>
      <c r="AD38" s="516"/>
      <c r="AE38" s="516">
        <v>767</v>
      </c>
      <c r="AF38" s="516"/>
      <c r="AG38" s="516"/>
      <c r="AH38" s="516"/>
      <c r="AI38" s="516"/>
      <c r="AJ38" s="516"/>
      <c r="AK38" s="755" t="s">
        <v>582</v>
      </c>
      <c r="AL38" s="516"/>
      <c r="AM38" s="516"/>
      <c r="AN38" s="516"/>
      <c r="AO38" s="516"/>
      <c r="AP38" s="516"/>
      <c r="AQ38" s="760">
        <v>0</v>
      </c>
      <c r="AR38" s="760"/>
      <c r="AS38" s="760"/>
      <c r="AT38" s="760"/>
      <c r="AU38" s="760"/>
      <c r="AV38" s="82"/>
      <c r="AW38" s="82"/>
      <c r="AX38" s="82"/>
      <c r="AY38" s="24"/>
      <c r="AZ38" s="15"/>
      <c r="BA38" s="24"/>
      <c r="BB38" s="15"/>
      <c r="BC38" s="24"/>
      <c r="BD38" s="15"/>
      <c r="BE38" s="24"/>
      <c r="BF38" s="24"/>
      <c r="BG38" s="24"/>
      <c r="BH38" s="24"/>
    </row>
    <row r="39" spans="3:60" ht="18" customHeight="1">
      <c r="C39" s="761" t="s">
        <v>408</v>
      </c>
      <c r="D39" s="761"/>
      <c r="E39" s="761"/>
      <c r="F39" s="761"/>
      <c r="G39" s="515">
        <v>9446</v>
      </c>
      <c r="H39" s="516"/>
      <c r="I39" s="516"/>
      <c r="J39" s="516"/>
      <c r="K39" s="516"/>
      <c r="L39" s="516"/>
      <c r="M39" s="516">
        <v>1910</v>
      </c>
      <c r="N39" s="516"/>
      <c r="O39" s="516"/>
      <c r="P39" s="516"/>
      <c r="Q39" s="516"/>
      <c r="R39" s="516"/>
      <c r="S39" s="755" t="s">
        <v>582</v>
      </c>
      <c r="T39" s="516"/>
      <c r="U39" s="516"/>
      <c r="V39" s="516"/>
      <c r="W39" s="516"/>
      <c r="X39" s="516"/>
      <c r="Y39" s="516">
        <v>114</v>
      </c>
      <c r="Z39" s="516"/>
      <c r="AA39" s="516"/>
      <c r="AB39" s="516"/>
      <c r="AC39" s="516"/>
      <c r="AD39" s="516"/>
      <c r="AE39" s="516">
        <v>1167</v>
      </c>
      <c r="AF39" s="516"/>
      <c r="AG39" s="516"/>
      <c r="AH39" s="516"/>
      <c r="AI39" s="516"/>
      <c r="AJ39" s="516"/>
      <c r="AK39" s="516">
        <v>3375</v>
      </c>
      <c r="AL39" s="516"/>
      <c r="AM39" s="516"/>
      <c r="AN39" s="516"/>
      <c r="AO39" s="516"/>
      <c r="AP39" s="516"/>
      <c r="AQ39" s="760">
        <v>0</v>
      </c>
      <c r="AR39" s="760"/>
      <c r="AS39" s="760"/>
      <c r="AT39" s="760"/>
      <c r="AU39" s="760"/>
      <c r="AV39" s="82"/>
      <c r="AW39" s="82"/>
      <c r="AX39" s="82"/>
      <c r="AY39" s="10"/>
      <c r="AZ39" s="10"/>
      <c r="BA39" s="10"/>
      <c r="BB39" s="10"/>
      <c r="BC39" s="10"/>
      <c r="BD39" s="10"/>
      <c r="BE39" s="10"/>
      <c r="BF39" s="10"/>
      <c r="BG39" s="10"/>
      <c r="BH39" s="10"/>
    </row>
    <row r="40" spans="3:60" ht="18" customHeight="1">
      <c r="C40" s="761" t="s">
        <v>409</v>
      </c>
      <c r="D40" s="761"/>
      <c r="E40" s="761"/>
      <c r="F40" s="761"/>
      <c r="G40" s="515">
        <v>9286</v>
      </c>
      <c r="H40" s="516"/>
      <c r="I40" s="516"/>
      <c r="J40" s="516"/>
      <c r="K40" s="516"/>
      <c r="L40" s="516"/>
      <c r="M40" s="516">
        <v>2913</v>
      </c>
      <c r="N40" s="516"/>
      <c r="O40" s="516"/>
      <c r="P40" s="516"/>
      <c r="Q40" s="516"/>
      <c r="R40" s="516"/>
      <c r="S40" s="516">
        <v>81</v>
      </c>
      <c r="T40" s="516"/>
      <c r="U40" s="516"/>
      <c r="V40" s="516"/>
      <c r="W40" s="516"/>
      <c r="X40" s="516"/>
      <c r="Y40" s="755" t="s">
        <v>582</v>
      </c>
      <c r="Z40" s="516"/>
      <c r="AA40" s="516"/>
      <c r="AB40" s="516"/>
      <c r="AC40" s="516"/>
      <c r="AD40" s="516"/>
      <c r="AE40" s="516">
        <v>1692</v>
      </c>
      <c r="AF40" s="516"/>
      <c r="AG40" s="516"/>
      <c r="AH40" s="516"/>
      <c r="AI40" s="516"/>
      <c r="AJ40" s="516"/>
      <c r="AK40" s="755" t="s">
        <v>702</v>
      </c>
      <c r="AL40" s="516"/>
      <c r="AM40" s="516"/>
      <c r="AN40" s="516"/>
      <c r="AO40" s="516"/>
      <c r="AP40" s="516"/>
      <c r="AQ40" s="717">
        <v>163</v>
      </c>
      <c r="AR40" s="717"/>
      <c r="AS40" s="717"/>
      <c r="AT40" s="717"/>
      <c r="AU40" s="717"/>
      <c r="AV40" s="82"/>
      <c r="AW40" s="82"/>
      <c r="AX40" s="82"/>
      <c r="AY40" s="10"/>
      <c r="AZ40" s="10"/>
      <c r="BA40" s="10"/>
      <c r="BB40" s="10"/>
      <c r="BC40" s="10"/>
      <c r="BD40" s="10"/>
      <c r="BE40" s="10"/>
      <c r="BF40" s="10"/>
      <c r="BG40" s="10"/>
      <c r="BH40" s="10"/>
    </row>
    <row r="41" spans="1:60" ht="18" customHeight="1">
      <c r="A41" s="116"/>
      <c r="B41" s="116"/>
      <c r="C41" s="662" t="s">
        <v>410</v>
      </c>
      <c r="D41" s="662"/>
      <c r="E41" s="662"/>
      <c r="F41" s="662"/>
      <c r="G41" s="756">
        <v>9826</v>
      </c>
      <c r="H41" s="636"/>
      <c r="I41" s="636"/>
      <c r="J41" s="636"/>
      <c r="K41" s="636"/>
      <c r="L41" s="636"/>
      <c r="M41" s="636">
        <v>1698</v>
      </c>
      <c r="N41" s="636"/>
      <c r="O41" s="636"/>
      <c r="P41" s="636"/>
      <c r="Q41" s="636"/>
      <c r="R41" s="636"/>
      <c r="S41" s="636">
        <v>100</v>
      </c>
      <c r="T41" s="636"/>
      <c r="U41" s="636"/>
      <c r="V41" s="636"/>
      <c r="W41" s="636"/>
      <c r="X41" s="636"/>
      <c r="Y41" s="636">
        <v>338</v>
      </c>
      <c r="Z41" s="636"/>
      <c r="AA41" s="636"/>
      <c r="AB41" s="636"/>
      <c r="AC41" s="636"/>
      <c r="AD41" s="636"/>
      <c r="AE41" s="636">
        <v>2371</v>
      </c>
      <c r="AF41" s="636"/>
      <c r="AG41" s="636"/>
      <c r="AH41" s="636"/>
      <c r="AI41" s="636"/>
      <c r="AJ41" s="636"/>
      <c r="AK41" s="636">
        <v>5119</v>
      </c>
      <c r="AL41" s="636"/>
      <c r="AM41" s="636"/>
      <c r="AN41" s="636"/>
      <c r="AO41" s="636"/>
      <c r="AP41" s="636"/>
      <c r="AQ41" s="768">
        <v>0</v>
      </c>
      <c r="AR41" s="768"/>
      <c r="AS41" s="768"/>
      <c r="AT41" s="768"/>
      <c r="AU41" s="768"/>
      <c r="AV41" s="82"/>
      <c r="AW41" s="82"/>
      <c r="AX41" s="82"/>
      <c r="AY41" s="10"/>
      <c r="AZ41" s="10"/>
      <c r="BA41" s="10"/>
      <c r="BB41" s="10"/>
      <c r="BC41" s="10"/>
      <c r="BD41" s="10"/>
      <c r="BE41" s="10"/>
      <c r="BF41" s="10"/>
      <c r="BG41" s="10"/>
      <c r="BH41" s="10"/>
    </row>
    <row r="42" spans="1:60" ht="13.5" customHeight="1">
      <c r="A42" s="12" t="s">
        <v>525</v>
      </c>
      <c r="B42" s="8"/>
      <c r="C42" s="8"/>
      <c r="D42" s="8"/>
      <c r="E42" s="8"/>
      <c r="F42" s="8"/>
      <c r="G42" s="8"/>
      <c r="H42" s="8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82"/>
      <c r="AP42" s="82"/>
      <c r="AQ42" s="82"/>
      <c r="AR42" s="82"/>
      <c r="AS42" s="82"/>
      <c r="AT42" s="82"/>
      <c r="AU42" s="82"/>
      <c r="AV42" s="82"/>
      <c r="AW42" s="82"/>
      <c r="AX42" s="82"/>
      <c r="AY42" s="11"/>
      <c r="AZ42" s="10"/>
      <c r="BA42" s="10"/>
      <c r="BB42" s="10"/>
      <c r="BC42" s="10"/>
      <c r="BD42" s="10"/>
      <c r="BE42" s="10"/>
      <c r="BF42" s="10"/>
      <c r="BG42" s="10"/>
      <c r="BH42" s="10"/>
    </row>
    <row r="43" spans="1:60" ht="15" customHeight="1">
      <c r="A43" s="8"/>
      <c r="B43" s="8"/>
      <c r="C43" s="8"/>
      <c r="D43" s="8"/>
      <c r="E43" s="8"/>
      <c r="F43" s="8"/>
      <c r="G43" s="8"/>
      <c r="H43" s="8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2"/>
      <c r="AQ43" s="82"/>
      <c r="AR43" s="82"/>
      <c r="AS43" s="82"/>
      <c r="AT43" s="82"/>
      <c r="AU43" s="82"/>
      <c r="AV43" s="82"/>
      <c r="AW43" s="82"/>
      <c r="AX43" s="82"/>
      <c r="AY43" s="10"/>
      <c r="AZ43" s="10"/>
      <c r="BA43" s="10"/>
      <c r="BB43" s="10"/>
      <c r="BC43" s="10"/>
      <c r="BD43" s="10"/>
      <c r="BE43" s="10"/>
      <c r="BF43" s="10"/>
      <c r="BG43" s="10"/>
      <c r="BH43" s="10"/>
    </row>
    <row r="44" spans="1:50" ht="15" customHeight="1">
      <c r="A44" s="8"/>
      <c r="B44" s="8"/>
      <c r="C44" s="8"/>
      <c r="D44" s="8"/>
      <c r="E44" s="8"/>
      <c r="F44" s="8"/>
      <c r="G44" s="8"/>
      <c r="H44" s="8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</row>
    <row r="45" spans="1:50" ht="15" customHeight="1">
      <c r="A45" s="8"/>
      <c r="B45" s="8"/>
      <c r="C45" s="8"/>
      <c r="D45" s="8"/>
      <c r="E45" s="8"/>
      <c r="F45" s="8"/>
      <c r="G45" s="8"/>
      <c r="H45" s="8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82"/>
      <c r="AO45" s="82"/>
      <c r="AP45" s="82"/>
      <c r="AQ45" s="82"/>
      <c r="AR45" s="82"/>
      <c r="AS45" s="82"/>
      <c r="AT45" s="82"/>
      <c r="AU45" s="82"/>
      <c r="AV45" s="82"/>
      <c r="AW45" s="82"/>
      <c r="AX45" s="82"/>
    </row>
    <row r="46" spans="1:50" ht="15" customHeight="1">
      <c r="A46" s="8"/>
      <c r="B46" s="8"/>
      <c r="C46" s="8"/>
      <c r="D46" s="8"/>
      <c r="E46" s="8"/>
      <c r="F46" s="8"/>
      <c r="G46" s="8"/>
      <c r="H46" s="8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  <c r="AO46" s="82"/>
      <c r="AP46" s="82"/>
      <c r="AQ46" s="82"/>
      <c r="AR46" s="82"/>
      <c r="AS46" s="82"/>
      <c r="AT46" s="82"/>
      <c r="AU46" s="82"/>
      <c r="AV46" s="82"/>
      <c r="AW46" s="82"/>
      <c r="AX46" s="82"/>
    </row>
    <row r="47" spans="1:50" ht="15" customHeight="1">
      <c r="A47" s="8"/>
      <c r="B47" s="8"/>
      <c r="C47" s="8"/>
      <c r="D47" s="8"/>
      <c r="E47" s="8"/>
      <c r="F47" s="8"/>
      <c r="G47" s="8"/>
      <c r="H47" s="8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  <c r="AO47" s="82"/>
      <c r="AP47" s="82"/>
      <c r="AQ47" s="82"/>
      <c r="AR47" s="82"/>
      <c r="AS47" s="82"/>
      <c r="AT47" s="82"/>
      <c r="AU47" s="82"/>
      <c r="AV47" s="82"/>
      <c r="AW47" s="82"/>
      <c r="AX47" s="82"/>
    </row>
    <row r="48" spans="1:50" ht="15" customHeight="1">
      <c r="A48" s="8"/>
      <c r="B48" s="8"/>
      <c r="C48" s="8"/>
      <c r="D48" s="8"/>
      <c r="E48" s="8"/>
      <c r="F48" s="8"/>
      <c r="G48" s="8"/>
      <c r="H48" s="8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82"/>
      <c r="AM48" s="82"/>
      <c r="AN48" s="82"/>
      <c r="AO48" s="82"/>
      <c r="AP48" s="82"/>
      <c r="AQ48" s="82"/>
      <c r="AR48" s="82"/>
      <c r="AS48" s="82"/>
      <c r="AT48" s="82"/>
      <c r="AU48" s="82"/>
      <c r="AV48" s="82"/>
      <c r="AW48" s="82"/>
      <c r="AX48" s="82"/>
    </row>
    <row r="49" spans="1:50" ht="15" customHeight="1">
      <c r="A49" s="8"/>
      <c r="B49" s="8"/>
      <c r="C49" s="8"/>
      <c r="D49" s="8"/>
      <c r="E49" s="8"/>
      <c r="F49" s="8"/>
      <c r="G49" s="8"/>
      <c r="H49" s="8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82"/>
      <c r="AM49" s="82"/>
      <c r="AN49" s="82"/>
      <c r="AO49" s="82"/>
      <c r="AP49" s="82"/>
      <c r="AQ49" s="82"/>
      <c r="AR49" s="82"/>
      <c r="AS49" s="82"/>
      <c r="AT49" s="82"/>
      <c r="AU49" s="82"/>
      <c r="AV49" s="82"/>
      <c r="AW49" s="82"/>
      <c r="AX49" s="82"/>
    </row>
    <row r="50" spans="3:9" ht="18" customHeight="1">
      <c r="C50" s="8"/>
      <c r="D50" s="8"/>
      <c r="E50" s="8"/>
      <c r="F50" s="8"/>
      <c r="G50" s="8"/>
      <c r="H50" s="8"/>
      <c r="I50" s="8"/>
    </row>
    <row r="51" spans="3:9" ht="18" customHeight="1">
      <c r="C51" s="8"/>
      <c r="D51" s="8"/>
      <c r="E51" s="8"/>
      <c r="F51" s="8"/>
      <c r="G51" s="8"/>
      <c r="H51" s="8"/>
      <c r="I51" s="8"/>
    </row>
    <row r="52" spans="3:9" ht="18" customHeight="1">
      <c r="C52" s="15"/>
      <c r="D52" s="15"/>
      <c r="E52" s="15"/>
      <c r="F52" s="15"/>
      <c r="G52" s="15"/>
      <c r="H52" s="15"/>
      <c r="I52" s="15"/>
    </row>
    <row r="53" spans="3:9" ht="18" customHeight="1">
      <c r="C53" s="13"/>
      <c r="D53" s="13"/>
      <c r="E53" s="13"/>
      <c r="F53" s="13"/>
      <c r="G53" s="13"/>
      <c r="H53" s="13"/>
      <c r="I53" s="13"/>
    </row>
    <row r="54" spans="3:9" ht="18" customHeight="1">
      <c r="C54" s="13"/>
      <c r="D54" s="13"/>
      <c r="E54" s="13"/>
      <c r="F54" s="13"/>
      <c r="G54" s="13"/>
      <c r="H54" s="13"/>
      <c r="I54" s="13"/>
    </row>
    <row r="55" spans="3:9" ht="18" customHeight="1">
      <c r="C55" s="13"/>
      <c r="D55" s="13"/>
      <c r="E55" s="13"/>
      <c r="F55" s="13"/>
      <c r="G55" s="13"/>
      <c r="H55" s="13"/>
      <c r="I55" s="13"/>
    </row>
    <row r="56" spans="3:9" ht="63" customHeight="1">
      <c r="C56" s="14"/>
      <c r="D56" s="14"/>
      <c r="E56" s="14"/>
      <c r="F56" s="14"/>
      <c r="G56" s="14"/>
      <c r="H56" s="14"/>
      <c r="I56" s="14"/>
    </row>
    <row r="57" ht="18" customHeight="1"/>
    <row r="58" spans="3:9" ht="13.5" customHeight="1">
      <c r="C58" s="10"/>
      <c r="D58" s="10"/>
      <c r="E58" s="27"/>
      <c r="F58" s="27"/>
      <c r="G58" s="27"/>
      <c r="H58" s="27"/>
      <c r="I58" s="15"/>
    </row>
    <row r="59" spans="3:9" ht="13.5" customHeight="1">
      <c r="C59" s="11"/>
      <c r="D59" s="11"/>
      <c r="E59" s="19"/>
      <c r="F59" s="19"/>
      <c r="G59" s="27"/>
      <c r="H59" s="27"/>
      <c r="I59" s="13"/>
    </row>
    <row r="60" spans="3:9" ht="13.5" customHeight="1">
      <c r="C60" s="11"/>
      <c r="D60" s="11"/>
      <c r="F60" s="19"/>
      <c r="G60" s="27"/>
      <c r="H60" s="27"/>
      <c r="I60" s="13"/>
    </row>
    <row r="61" spans="3:17" ht="13.5" customHeight="1">
      <c r="C61" s="10"/>
      <c r="D61" s="10"/>
      <c r="F61" s="19"/>
      <c r="G61" s="27"/>
      <c r="H61" s="27"/>
      <c r="I61" s="13"/>
      <c r="J61" s="28"/>
      <c r="M61" s="10"/>
      <c r="N61" s="8"/>
      <c r="O61" s="29"/>
      <c r="P61" s="29"/>
      <c r="Q61" s="30"/>
    </row>
    <row r="62" spans="3:17" ht="13.5" customHeight="1">
      <c r="C62" s="10"/>
      <c r="D62" s="10"/>
      <c r="E62" s="27"/>
      <c r="F62" s="27"/>
      <c r="G62" s="27"/>
      <c r="H62" s="27"/>
      <c r="I62" s="15"/>
      <c r="J62" s="28"/>
      <c r="M62" s="10"/>
      <c r="N62" s="8"/>
      <c r="O62" s="29"/>
      <c r="P62" s="29"/>
      <c r="Q62" s="30"/>
    </row>
    <row r="63" spans="3:17" ht="13.5" customHeight="1">
      <c r="C63" s="10"/>
      <c r="D63" s="10"/>
      <c r="E63" s="19"/>
      <c r="F63" s="19"/>
      <c r="G63" s="27"/>
      <c r="H63" s="27"/>
      <c r="I63" s="13"/>
      <c r="J63" s="31"/>
      <c r="M63" s="10"/>
      <c r="N63" s="8"/>
      <c r="O63" s="29"/>
      <c r="P63" s="29"/>
      <c r="Q63" s="30"/>
    </row>
    <row r="64" spans="3:17" ht="13.5" customHeight="1">
      <c r="C64" s="10"/>
      <c r="D64" s="10"/>
      <c r="F64" s="19"/>
      <c r="G64" s="27"/>
      <c r="H64" s="27"/>
      <c r="I64" s="13"/>
      <c r="J64" s="28"/>
      <c r="M64" s="10"/>
      <c r="N64" s="8"/>
      <c r="O64" s="32"/>
      <c r="P64" s="32"/>
      <c r="Q64" s="33"/>
    </row>
    <row r="65" spans="3:17" ht="13.5" customHeight="1">
      <c r="C65" s="10"/>
      <c r="D65" s="10"/>
      <c r="F65" s="19"/>
      <c r="G65" s="27"/>
      <c r="H65" s="27"/>
      <c r="I65" s="13"/>
      <c r="J65" s="28"/>
      <c r="M65" s="13"/>
      <c r="N65" s="8"/>
      <c r="O65" s="32"/>
      <c r="P65" s="32"/>
      <c r="Q65" s="33"/>
    </row>
    <row r="66" spans="3:17" ht="13.5" customHeight="1">
      <c r="C66" s="11"/>
      <c r="D66" s="11"/>
      <c r="F66" s="19"/>
      <c r="G66" s="27"/>
      <c r="H66" s="27"/>
      <c r="I66" s="13"/>
      <c r="J66" s="28"/>
      <c r="M66" s="11"/>
      <c r="N66" s="8"/>
      <c r="O66" s="29"/>
      <c r="P66" s="29"/>
      <c r="Q66" s="30"/>
    </row>
    <row r="67" spans="3:17" ht="13.5" customHeight="1">
      <c r="C67" s="10"/>
      <c r="D67" s="10"/>
      <c r="E67" s="27"/>
      <c r="F67" s="27"/>
      <c r="G67" s="27"/>
      <c r="H67" s="27"/>
      <c r="I67" s="15"/>
      <c r="J67" s="28"/>
      <c r="M67" s="10"/>
      <c r="N67" s="8"/>
      <c r="O67" s="34"/>
      <c r="P67" s="34"/>
      <c r="Q67" s="30"/>
    </row>
    <row r="68" spans="3:17" ht="13.5" customHeight="1">
      <c r="C68" s="15"/>
      <c r="D68" s="15"/>
      <c r="E68" s="19"/>
      <c r="F68" s="19"/>
      <c r="G68" s="27"/>
      <c r="H68" s="27"/>
      <c r="I68" s="13"/>
      <c r="J68" s="31"/>
      <c r="M68" s="8"/>
      <c r="N68" s="35"/>
      <c r="O68" s="29"/>
      <c r="P68" s="29"/>
      <c r="Q68" s="30"/>
    </row>
    <row r="69" spans="3:17" ht="13.5" customHeight="1">
      <c r="C69" s="9"/>
      <c r="D69" s="9"/>
      <c r="F69" s="19"/>
      <c r="G69" s="27"/>
      <c r="H69" s="27"/>
      <c r="I69" s="13"/>
      <c r="J69" s="28"/>
      <c r="M69" s="9"/>
      <c r="N69" s="36"/>
      <c r="O69" s="29"/>
      <c r="P69" s="29"/>
      <c r="Q69" s="30"/>
    </row>
    <row r="70" spans="3:14" ht="13.5" customHeight="1">
      <c r="C70" s="10"/>
      <c r="D70" s="10"/>
      <c r="F70" s="19"/>
      <c r="G70" s="27"/>
      <c r="H70" s="27"/>
      <c r="I70" s="13"/>
      <c r="J70" s="28"/>
      <c r="M70" s="11"/>
      <c r="N70" s="8"/>
    </row>
    <row r="71" spans="3:14" ht="13.5" customHeight="1">
      <c r="C71" s="10"/>
      <c r="D71" s="10"/>
      <c r="F71" s="19"/>
      <c r="G71" s="27"/>
      <c r="H71" s="27"/>
      <c r="I71" s="13"/>
      <c r="J71" s="28"/>
      <c r="M71" s="11"/>
      <c r="N71" s="8"/>
    </row>
    <row r="72" spans="3:14" ht="13.5" customHeight="1">
      <c r="C72" s="11"/>
      <c r="D72" s="11"/>
      <c r="E72" s="27"/>
      <c r="F72" s="27"/>
      <c r="G72" s="27"/>
      <c r="H72" s="27"/>
      <c r="I72" s="15"/>
      <c r="J72" s="28"/>
      <c r="M72" s="11"/>
      <c r="N72" s="8"/>
    </row>
    <row r="73" spans="3:14" ht="13.5" customHeight="1">
      <c r="C73" s="10"/>
      <c r="D73" s="10"/>
      <c r="E73" s="19"/>
      <c r="F73" s="19"/>
      <c r="G73" s="27"/>
      <c r="H73" s="27"/>
      <c r="I73" s="13"/>
      <c r="J73" s="31"/>
      <c r="M73" s="10"/>
      <c r="N73" s="8"/>
    </row>
    <row r="74" spans="3:14" ht="13.5" customHeight="1">
      <c r="C74" s="15"/>
      <c r="D74" s="15"/>
      <c r="F74" s="19"/>
      <c r="G74" s="27"/>
      <c r="H74" s="27"/>
      <c r="I74" s="13"/>
      <c r="J74" s="28"/>
      <c r="M74" s="15"/>
      <c r="N74" s="8"/>
    </row>
    <row r="75" spans="3:14" ht="13.5" customHeight="1">
      <c r="C75" s="9"/>
      <c r="D75" s="9"/>
      <c r="F75" s="19"/>
      <c r="G75" s="27"/>
      <c r="H75" s="27"/>
      <c r="I75" s="13"/>
      <c r="J75" s="28"/>
      <c r="M75" s="14"/>
      <c r="N75" s="36"/>
    </row>
    <row r="76" spans="3:14" ht="13.5" customHeight="1">
      <c r="C76" s="10"/>
      <c r="D76" s="10"/>
      <c r="E76" s="27"/>
      <c r="F76" s="27"/>
      <c r="G76" s="27"/>
      <c r="H76" s="27"/>
      <c r="I76" s="15"/>
      <c r="J76" s="28"/>
      <c r="M76" s="10"/>
      <c r="N76" s="8"/>
    </row>
    <row r="77" spans="3:14" ht="13.5" customHeight="1">
      <c r="C77" s="10"/>
      <c r="D77" s="10"/>
      <c r="E77" s="19"/>
      <c r="F77" s="19"/>
      <c r="G77" s="27"/>
      <c r="H77" s="27"/>
      <c r="I77" s="13"/>
      <c r="J77" s="31"/>
      <c r="M77" s="10"/>
      <c r="N77" s="8"/>
    </row>
    <row r="78" spans="3:14" ht="13.5" customHeight="1">
      <c r="C78" s="10"/>
      <c r="D78" s="10"/>
      <c r="F78" s="19"/>
      <c r="G78" s="27"/>
      <c r="H78" s="27"/>
      <c r="I78" s="13"/>
      <c r="J78" s="28"/>
      <c r="M78" s="13"/>
      <c r="N78" s="8"/>
    </row>
    <row r="79" spans="3:14" ht="13.5" customHeight="1">
      <c r="C79" s="10"/>
      <c r="D79" s="10"/>
      <c r="E79" s="27"/>
      <c r="F79" s="27"/>
      <c r="G79" s="27"/>
      <c r="H79" s="27"/>
      <c r="I79" s="15"/>
      <c r="J79" s="28"/>
      <c r="M79" s="11"/>
      <c r="N79" s="8"/>
    </row>
    <row r="80" spans="3:14" ht="13.5" customHeight="1">
      <c r="C80" s="11"/>
      <c r="D80" s="11"/>
      <c r="E80" s="19"/>
      <c r="F80" s="19"/>
      <c r="G80" s="27"/>
      <c r="H80" s="27"/>
      <c r="I80" s="13"/>
      <c r="J80" s="31"/>
      <c r="M80" s="37"/>
      <c r="N80" s="8"/>
    </row>
    <row r="81" spans="3:14" ht="13.5" customHeight="1">
      <c r="C81" s="10"/>
      <c r="D81" s="10"/>
      <c r="F81" s="19"/>
      <c r="G81" s="27"/>
      <c r="H81" s="27"/>
      <c r="I81" s="13"/>
      <c r="J81" s="28"/>
      <c r="M81" s="10"/>
      <c r="N81" s="8"/>
    </row>
    <row r="82" spans="3:14" ht="13.5" customHeight="1">
      <c r="C82" s="10"/>
      <c r="D82" s="10"/>
      <c r="E82" s="27"/>
      <c r="F82" s="27"/>
      <c r="G82" s="27"/>
      <c r="H82" s="27"/>
      <c r="I82" s="15"/>
      <c r="J82" s="28"/>
      <c r="M82" s="13"/>
      <c r="N82" s="8"/>
    </row>
    <row r="83" spans="3:14" ht="13.5" customHeight="1">
      <c r="C83" s="11"/>
      <c r="D83" s="11"/>
      <c r="E83" s="19"/>
      <c r="F83" s="19"/>
      <c r="G83" s="27"/>
      <c r="H83" s="27"/>
      <c r="I83" s="13"/>
      <c r="J83" s="31"/>
      <c r="M83" s="10"/>
      <c r="N83" s="8"/>
    </row>
    <row r="84" spans="3:14" ht="13.5" customHeight="1">
      <c r="C84" s="10"/>
      <c r="D84" s="10"/>
      <c r="F84" s="19"/>
      <c r="G84" s="27"/>
      <c r="H84" s="27"/>
      <c r="I84" s="13"/>
      <c r="J84" s="28"/>
      <c r="M84" s="13"/>
      <c r="N84" s="8"/>
    </row>
    <row r="85" spans="6:10" ht="13.5" customHeight="1">
      <c r="F85" s="19"/>
      <c r="G85" s="27"/>
      <c r="H85" s="27"/>
      <c r="I85" s="10"/>
      <c r="J85" s="28"/>
    </row>
    <row r="86" spans="6:10" ht="13.5" customHeight="1">
      <c r="F86" s="19"/>
      <c r="G86" s="27"/>
      <c r="H86" s="27"/>
      <c r="I86" s="13"/>
      <c r="J86" s="28"/>
    </row>
    <row r="87" spans="6:10" ht="13.5" customHeight="1">
      <c r="F87" s="19"/>
      <c r="G87" s="27"/>
      <c r="H87" s="27"/>
      <c r="I87" s="13"/>
      <c r="J87" s="28"/>
    </row>
    <row r="88" spans="6:10" ht="13.5" customHeight="1">
      <c r="F88" s="19"/>
      <c r="G88" s="27"/>
      <c r="H88" s="27"/>
      <c r="I88" s="13"/>
      <c r="J88" s="28"/>
    </row>
    <row r="89" spans="6:10" ht="13.5" customHeight="1">
      <c r="F89" s="19"/>
      <c r="G89" s="27"/>
      <c r="H89" s="27"/>
      <c r="I89" s="13"/>
      <c r="J89" s="28"/>
    </row>
    <row r="90" spans="5:10" ht="13.5" customHeight="1">
      <c r="E90" s="27"/>
      <c r="F90" s="27"/>
      <c r="G90" s="27"/>
      <c r="H90" s="27"/>
      <c r="I90" s="15"/>
      <c r="J90" s="28"/>
    </row>
    <row r="91" spans="5:10" ht="13.5" customHeight="1">
      <c r="E91" s="19"/>
      <c r="F91" s="19"/>
      <c r="G91" s="27"/>
      <c r="H91" s="27"/>
      <c r="I91" s="13"/>
      <c r="J91" s="31"/>
    </row>
    <row r="92" spans="6:10" ht="13.5" customHeight="1">
      <c r="F92" s="19"/>
      <c r="G92" s="27"/>
      <c r="H92" s="27"/>
      <c r="I92" s="13"/>
      <c r="J92" s="28"/>
    </row>
    <row r="93" spans="5:10" ht="4.5" customHeight="1">
      <c r="E93" s="27"/>
      <c r="F93" s="27"/>
      <c r="G93" s="27"/>
      <c r="H93" s="27"/>
      <c r="I93" s="10"/>
      <c r="J93" s="28"/>
    </row>
    <row r="94" spans="5:10" ht="11.25" customHeight="1">
      <c r="E94" s="19"/>
      <c r="F94" s="19"/>
      <c r="G94" s="27"/>
      <c r="H94" s="27"/>
      <c r="I94" s="13"/>
      <c r="J94" s="31"/>
    </row>
    <row r="95" spans="6:10" ht="11.25" customHeight="1">
      <c r="F95" s="19"/>
      <c r="G95" s="27"/>
      <c r="H95" s="27"/>
      <c r="I95" s="13"/>
      <c r="J95" s="15"/>
    </row>
    <row r="96" ht="11.25" customHeight="1">
      <c r="E96" s="38"/>
    </row>
    <row r="97" ht="11.25" customHeight="1">
      <c r="E97" s="38"/>
    </row>
    <row r="98" ht="11.25" customHeight="1"/>
  </sheetData>
  <sheetProtection/>
  <mergeCells count="261">
    <mergeCell ref="AB14:AF14"/>
    <mergeCell ref="AG14:AK14"/>
    <mergeCell ref="AG10:AK10"/>
    <mergeCell ref="AB12:AF12"/>
    <mergeCell ref="AG12:AK12"/>
    <mergeCell ref="AB10:AF10"/>
    <mergeCell ref="AB11:AF11"/>
    <mergeCell ref="AL14:AP14"/>
    <mergeCell ref="AQ14:AU14"/>
    <mergeCell ref="AQ21:AU21"/>
    <mergeCell ref="AQ22:AU22"/>
    <mergeCell ref="AK21:AP22"/>
    <mergeCell ref="AO3:AU3"/>
    <mergeCell ref="AL13:AP13"/>
    <mergeCell ref="AQ13:AU13"/>
    <mergeCell ref="AG5:AK5"/>
    <mergeCell ref="AL5:AP5"/>
    <mergeCell ref="AQ5:AU5"/>
    <mergeCell ref="AQ7:AU7"/>
    <mergeCell ref="AL10:AP10"/>
    <mergeCell ref="AQ10:AU10"/>
    <mergeCell ref="AG11:AK11"/>
    <mergeCell ref="AE21:AJ21"/>
    <mergeCell ref="AQ6:AU6"/>
    <mergeCell ref="AB9:AF9"/>
    <mergeCell ref="AB8:AF8"/>
    <mergeCell ref="AQ8:AU8"/>
    <mergeCell ref="AE22:AJ22"/>
    <mergeCell ref="S21:X21"/>
    <mergeCell ref="S22:X22"/>
    <mergeCell ref="Y21:AD21"/>
    <mergeCell ref="Y22:AD22"/>
    <mergeCell ref="A10:G10"/>
    <mergeCell ref="A11:G11"/>
    <mergeCell ref="A12:G12"/>
    <mergeCell ref="A21:F22"/>
    <mergeCell ref="G21:L22"/>
    <mergeCell ref="R9:V9"/>
    <mergeCell ref="H8:L8"/>
    <mergeCell ref="M8:Q8"/>
    <mergeCell ref="R8:V8"/>
    <mergeCell ref="H6:L6"/>
    <mergeCell ref="M6:Q6"/>
    <mergeCell ref="R6:V6"/>
    <mergeCell ref="M21:R21"/>
    <mergeCell ref="M22:R22"/>
    <mergeCell ref="AE41:AJ41"/>
    <mergeCell ref="A4:G5"/>
    <mergeCell ref="A9:G9"/>
    <mergeCell ref="A6:G6"/>
    <mergeCell ref="H5:L5"/>
    <mergeCell ref="G23:L23"/>
    <mergeCell ref="A13:G13"/>
    <mergeCell ref="A14:G14"/>
    <mergeCell ref="A7:G7"/>
    <mergeCell ref="A8:G8"/>
    <mergeCell ref="AK41:AP41"/>
    <mergeCell ref="A24:B24"/>
    <mergeCell ref="C24:F24"/>
    <mergeCell ref="C25:F25"/>
    <mergeCell ref="G24:L24"/>
    <mergeCell ref="G25:L25"/>
    <mergeCell ref="A33:B33"/>
    <mergeCell ref="C26:F26"/>
    <mergeCell ref="C27:F27"/>
    <mergeCell ref="C28:F28"/>
    <mergeCell ref="AQ34:AU34"/>
    <mergeCell ref="AQ35:AU35"/>
    <mergeCell ref="AQ36:AU36"/>
    <mergeCell ref="AQ37:AU37"/>
    <mergeCell ref="C29:F29"/>
    <mergeCell ref="C30:F30"/>
    <mergeCell ref="C31:F31"/>
    <mergeCell ref="C32:F32"/>
    <mergeCell ref="AQ38:AU38"/>
    <mergeCell ref="AQ39:AU39"/>
    <mergeCell ref="AQ40:AU40"/>
    <mergeCell ref="AQ41:AU41"/>
    <mergeCell ref="H7:L7"/>
    <mergeCell ref="M7:Q7"/>
    <mergeCell ref="R7:V7"/>
    <mergeCell ref="W7:AA7"/>
    <mergeCell ref="W8:AA8"/>
    <mergeCell ref="W9:AA9"/>
    <mergeCell ref="AG8:AK8"/>
    <mergeCell ref="AL8:AP8"/>
    <mergeCell ref="W6:AA6"/>
    <mergeCell ref="AG7:AK7"/>
    <mergeCell ref="AL7:AP7"/>
    <mergeCell ref="AB6:AF6"/>
    <mergeCell ref="AG6:AK6"/>
    <mergeCell ref="AL6:AP6"/>
    <mergeCell ref="H11:L11"/>
    <mergeCell ref="M11:Q11"/>
    <mergeCell ref="R11:V11"/>
    <mergeCell ref="M5:Q5"/>
    <mergeCell ref="AB7:AF7"/>
    <mergeCell ref="AB5:AF5"/>
    <mergeCell ref="W5:AA5"/>
    <mergeCell ref="R5:V5"/>
    <mergeCell ref="H9:L9"/>
    <mergeCell ref="M9:Q9"/>
    <mergeCell ref="R13:V13"/>
    <mergeCell ref="W13:AA13"/>
    <mergeCell ref="H12:L12"/>
    <mergeCell ref="AL9:AP9"/>
    <mergeCell ref="AQ9:AU9"/>
    <mergeCell ref="AG9:AK9"/>
    <mergeCell ref="AL11:AP11"/>
    <mergeCell ref="AQ11:AU11"/>
    <mergeCell ref="H10:L10"/>
    <mergeCell ref="M10:Q10"/>
    <mergeCell ref="H4:AA4"/>
    <mergeCell ref="AB4:AU4"/>
    <mergeCell ref="A18:AU18"/>
    <mergeCell ref="W11:AA11"/>
    <mergeCell ref="R10:V10"/>
    <mergeCell ref="W10:AA10"/>
    <mergeCell ref="AL12:AP12"/>
    <mergeCell ref="AQ12:AU12"/>
    <mergeCell ref="H13:L13"/>
    <mergeCell ref="M13:Q13"/>
    <mergeCell ref="A1:AU1"/>
    <mergeCell ref="H14:L14"/>
    <mergeCell ref="M14:Q14"/>
    <mergeCell ref="R14:V14"/>
    <mergeCell ref="W14:AA14"/>
    <mergeCell ref="AB13:AF13"/>
    <mergeCell ref="AG13:AK13"/>
    <mergeCell ref="M12:Q12"/>
    <mergeCell ref="R12:V12"/>
    <mergeCell ref="W12:AA12"/>
    <mergeCell ref="C40:F40"/>
    <mergeCell ref="C41:F41"/>
    <mergeCell ref="C34:F34"/>
    <mergeCell ref="C35:F35"/>
    <mergeCell ref="C36:F36"/>
    <mergeCell ref="C37:F37"/>
    <mergeCell ref="Y23:AD23"/>
    <mergeCell ref="AE23:AJ23"/>
    <mergeCell ref="C38:F38"/>
    <mergeCell ref="C39:F39"/>
    <mergeCell ref="C33:F33"/>
    <mergeCell ref="G26:L26"/>
    <mergeCell ref="M26:R26"/>
    <mergeCell ref="S26:X26"/>
    <mergeCell ref="Y26:AD26"/>
    <mergeCell ref="G27:L27"/>
    <mergeCell ref="AK23:AP23"/>
    <mergeCell ref="AQ23:AU23"/>
    <mergeCell ref="M24:R24"/>
    <mergeCell ref="S24:X24"/>
    <mergeCell ref="Y24:AD24"/>
    <mergeCell ref="AE24:AJ24"/>
    <mergeCell ref="AK24:AP24"/>
    <mergeCell ref="AQ24:AU24"/>
    <mergeCell ref="M23:R23"/>
    <mergeCell ref="S23:X23"/>
    <mergeCell ref="M27:R27"/>
    <mergeCell ref="S27:X27"/>
    <mergeCell ref="Y27:AD27"/>
    <mergeCell ref="S28:X28"/>
    <mergeCell ref="Y28:AD28"/>
    <mergeCell ref="AE26:AJ26"/>
    <mergeCell ref="AK26:AP26"/>
    <mergeCell ref="AE27:AJ27"/>
    <mergeCell ref="AK27:AP27"/>
    <mergeCell ref="AE28:AJ28"/>
    <mergeCell ref="AK28:AP28"/>
    <mergeCell ref="G29:L29"/>
    <mergeCell ref="M29:R29"/>
    <mergeCell ref="S29:X29"/>
    <mergeCell ref="Y29:AD29"/>
    <mergeCell ref="AE29:AJ29"/>
    <mergeCell ref="AK29:AP29"/>
    <mergeCell ref="G28:L28"/>
    <mergeCell ref="M28:R28"/>
    <mergeCell ref="AK31:AP31"/>
    <mergeCell ref="G30:L30"/>
    <mergeCell ref="M30:R30"/>
    <mergeCell ref="S30:X30"/>
    <mergeCell ref="Y30:AD30"/>
    <mergeCell ref="G31:L31"/>
    <mergeCell ref="M31:R31"/>
    <mergeCell ref="S31:X31"/>
    <mergeCell ref="Y31:AD31"/>
    <mergeCell ref="G32:L32"/>
    <mergeCell ref="M32:R32"/>
    <mergeCell ref="S32:X32"/>
    <mergeCell ref="Y32:AD32"/>
    <mergeCell ref="AE32:AJ32"/>
    <mergeCell ref="AK32:AP32"/>
    <mergeCell ref="M25:R25"/>
    <mergeCell ref="S25:X25"/>
    <mergeCell ref="Y25:AD25"/>
    <mergeCell ref="AE25:AJ25"/>
    <mergeCell ref="AK25:AP25"/>
    <mergeCell ref="AE30:AJ30"/>
    <mergeCell ref="AK30:AP30"/>
    <mergeCell ref="AE31:AJ31"/>
    <mergeCell ref="AQ25:AU25"/>
    <mergeCell ref="AQ26:AU26"/>
    <mergeCell ref="AQ27:AU27"/>
    <mergeCell ref="AQ28:AU28"/>
    <mergeCell ref="AQ29:AU29"/>
    <mergeCell ref="AQ30:AU30"/>
    <mergeCell ref="AQ31:AU31"/>
    <mergeCell ref="AQ32:AU32"/>
    <mergeCell ref="AQ33:AU33"/>
    <mergeCell ref="G34:L34"/>
    <mergeCell ref="M34:R34"/>
    <mergeCell ref="S34:X34"/>
    <mergeCell ref="Y34:AD34"/>
    <mergeCell ref="AE34:AJ34"/>
    <mergeCell ref="AK34:AP34"/>
    <mergeCell ref="G33:L33"/>
    <mergeCell ref="M33:R33"/>
    <mergeCell ref="S33:X33"/>
    <mergeCell ref="S35:X35"/>
    <mergeCell ref="Y35:AD35"/>
    <mergeCell ref="AE33:AJ33"/>
    <mergeCell ref="AK33:AP33"/>
    <mergeCell ref="Y33:AD33"/>
    <mergeCell ref="AE35:AJ35"/>
    <mergeCell ref="AK35:AP35"/>
    <mergeCell ref="G35:L35"/>
    <mergeCell ref="M35:R35"/>
    <mergeCell ref="G36:L36"/>
    <mergeCell ref="M36:R36"/>
    <mergeCell ref="G38:L38"/>
    <mergeCell ref="M38:R38"/>
    <mergeCell ref="AE36:AJ36"/>
    <mergeCell ref="AK36:AP36"/>
    <mergeCell ref="S36:X36"/>
    <mergeCell ref="Y36:AD36"/>
    <mergeCell ref="G37:L37"/>
    <mergeCell ref="M37:R37"/>
    <mergeCell ref="S37:X37"/>
    <mergeCell ref="Y37:AD37"/>
    <mergeCell ref="AE37:AJ37"/>
    <mergeCell ref="AK37:AP37"/>
    <mergeCell ref="S38:X38"/>
    <mergeCell ref="Y38:AD38"/>
    <mergeCell ref="AE40:AJ40"/>
    <mergeCell ref="AK40:AP40"/>
    <mergeCell ref="AE39:AJ39"/>
    <mergeCell ref="AK39:AP39"/>
    <mergeCell ref="S40:X40"/>
    <mergeCell ref="Y40:AD40"/>
    <mergeCell ref="S39:X39"/>
    <mergeCell ref="Y39:AD39"/>
    <mergeCell ref="AE38:AJ38"/>
    <mergeCell ref="AK38:AP38"/>
    <mergeCell ref="G41:L41"/>
    <mergeCell ref="M41:R41"/>
    <mergeCell ref="S41:X41"/>
    <mergeCell ref="Y41:AD41"/>
    <mergeCell ref="G39:L39"/>
    <mergeCell ref="M39:R39"/>
    <mergeCell ref="G40:L40"/>
    <mergeCell ref="M40:R40"/>
  </mergeCells>
  <printOptions/>
  <pageMargins left="0.7874015748031497" right="0.3937007874015748" top="0.7874015748031497" bottom="0.1968503937007874" header="0.3937007874015748" footer="0.1968503937007874"/>
  <pageSetup firstPageNumber="224" useFirstPageNumber="1" horizontalDpi="600" verticalDpi="600" orientation="portrait" paperSize="9" r:id="rId1"/>
  <headerFooter alignWithMargins="0">
    <oddHeader xml:space="preserve">&amp;L&amp;"ＭＳ 明朝,標準"&amp;8&amp;P　区 立 施 設&amp;R&amp;"ＭＳ 明朝,標準"&amp;8 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BL71"/>
  <sheetViews>
    <sheetView zoomScalePageLayoutView="0" workbookViewId="0" topLeftCell="A1">
      <selection activeCell="BT13" sqref="BT13"/>
    </sheetView>
  </sheetViews>
  <sheetFormatPr defaultColWidth="15.625" defaultRowHeight="13.5"/>
  <cols>
    <col min="1" max="20" width="1.625" style="2" customWidth="1"/>
    <col min="21" max="23" width="1.625" style="52" customWidth="1"/>
    <col min="24" max="29" width="1.625" style="2" customWidth="1"/>
    <col min="30" max="31" width="1.625" style="54" customWidth="1"/>
    <col min="32" max="59" width="1.625" style="2" customWidth="1"/>
    <col min="60" max="60" width="1.75390625" style="2" customWidth="1"/>
    <col min="61" max="66" width="1.625" style="2" customWidth="1"/>
    <col min="67" max="67" width="4.75390625" style="2" customWidth="1"/>
    <col min="68" max="68" width="2.625" style="2" customWidth="1"/>
    <col min="69" max="84" width="2.00390625" style="2" customWidth="1"/>
    <col min="85" max="85" width="1.875" style="2" customWidth="1"/>
    <col min="86" max="16384" width="15.625" style="2" customWidth="1"/>
  </cols>
  <sheetData>
    <row r="1" spans="1:64" ht="18" customHeight="1">
      <c r="A1" s="522" t="s">
        <v>863</v>
      </c>
      <c r="B1" s="522"/>
      <c r="C1" s="522"/>
      <c r="D1" s="522"/>
      <c r="E1" s="522"/>
      <c r="F1" s="522"/>
      <c r="G1" s="522"/>
      <c r="H1" s="522"/>
      <c r="I1" s="522"/>
      <c r="J1" s="522"/>
      <c r="K1" s="522"/>
      <c r="L1" s="522"/>
      <c r="M1" s="522"/>
      <c r="N1" s="522"/>
      <c r="O1" s="522"/>
      <c r="P1" s="522"/>
      <c r="Q1" s="522"/>
      <c r="R1" s="522"/>
      <c r="S1" s="522"/>
      <c r="T1" s="522"/>
      <c r="U1" s="522"/>
      <c r="V1" s="522"/>
      <c r="W1" s="522"/>
      <c r="X1" s="522"/>
      <c r="Y1" s="522"/>
      <c r="Z1" s="522"/>
      <c r="AA1" s="522"/>
      <c r="AB1" s="522"/>
      <c r="AC1" s="522"/>
      <c r="AD1" s="522"/>
      <c r="AE1" s="522"/>
      <c r="AF1" s="522"/>
      <c r="AG1" s="522"/>
      <c r="AH1" s="522"/>
      <c r="AI1" s="522"/>
      <c r="AJ1" s="522"/>
      <c r="AK1" s="522"/>
      <c r="AL1" s="522"/>
      <c r="AM1" s="522"/>
      <c r="AN1" s="522"/>
      <c r="AO1" s="522"/>
      <c r="AP1" s="522"/>
      <c r="AQ1" s="522"/>
      <c r="AR1" s="522"/>
      <c r="AS1" s="522"/>
      <c r="AT1" s="522"/>
      <c r="AU1" s="522"/>
      <c r="AV1" s="522"/>
      <c r="AW1" s="522"/>
      <c r="AX1" s="522"/>
      <c r="AY1" s="522"/>
      <c r="AZ1" s="522"/>
      <c r="BA1" s="522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</row>
    <row r="2" spans="6:34" ht="15" customHeight="1"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</row>
    <row r="3" spans="1:39" ht="15" customHeight="1" thickBot="1">
      <c r="A3" s="100" t="s">
        <v>266</v>
      </c>
      <c r="B3" s="3"/>
      <c r="I3" s="3"/>
      <c r="J3" s="3"/>
      <c r="K3" s="3"/>
      <c r="X3" s="53"/>
      <c r="Y3" s="53"/>
      <c r="Z3" s="53"/>
      <c r="AA3" s="53"/>
      <c r="AB3" s="53"/>
      <c r="AC3" s="53"/>
      <c r="AM3" s="15"/>
    </row>
    <row r="4" spans="1:64" ht="15" customHeight="1">
      <c r="A4" s="499" t="s">
        <v>26</v>
      </c>
      <c r="B4" s="520"/>
      <c r="C4" s="520"/>
      <c r="D4" s="520"/>
      <c r="E4" s="520"/>
      <c r="F4" s="520"/>
      <c r="G4" s="520"/>
      <c r="H4" s="520"/>
      <c r="I4" s="520" t="s">
        <v>719</v>
      </c>
      <c r="J4" s="520"/>
      <c r="K4" s="520"/>
      <c r="L4" s="520"/>
      <c r="M4" s="520"/>
      <c r="N4" s="520"/>
      <c r="O4" s="520" t="s">
        <v>718</v>
      </c>
      <c r="P4" s="520"/>
      <c r="Q4" s="520"/>
      <c r="R4" s="520"/>
      <c r="S4" s="520"/>
      <c r="T4" s="520"/>
      <c r="U4" s="520"/>
      <c r="V4" s="520" t="s">
        <v>717</v>
      </c>
      <c r="W4" s="520"/>
      <c r="X4" s="520"/>
      <c r="Y4" s="520"/>
      <c r="Z4" s="520"/>
      <c r="AA4" s="520"/>
      <c r="AB4" s="520"/>
      <c r="AC4" s="520" t="s">
        <v>716</v>
      </c>
      <c r="AD4" s="520"/>
      <c r="AE4" s="520"/>
      <c r="AF4" s="520"/>
      <c r="AG4" s="520"/>
      <c r="AH4" s="520"/>
      <c r="AI4" s="520" t="s">
        <v>715</v>
      </c>
      <c r="AJ4" s="520"/>
      <c r="AK4" s="520"/>
      <c r="AL4" s="520"/>
      <c r="AM4" s="520"/>
      <c r="AN4" s="520"/>
      <c r="AO4" s="520" t="s">
        <v>714</v>
      </c>
      <c r="AP4" s="520"/>
      <c r="AQ4" s="520"/>
      <c r="AR4" s="520"/>
      <c r="AS4" s="520"/>
      <c r="AT4" s="520"/>
      <c r="AU4" s="520"/>
      <c r="AV4" s="520" t="s">
        <v>713</v>
      </c>
      <c r="AW4" s="520"/>
      <c r="AX4" s="520"/>
      <c r="AY4" s="520"/>
      <c r="AZ4" s="520"/>
      <c r="BA4" s="497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</row>
    <row r="5" spans="1:64" ht="15" customHeight="1">
      <c r="A5" s="502"/>
      <c r="B5" s="521"/>
      <c r="C5" s="521"/>
      <c r="D5" s="521"/>
      <c r="E5" s="521"/>
      <c r="F5" s="521"/>
      <c r="G5" s="521"/>
      <c r="H5" s="521"/>
      <c r="I5" s="521"/>
      <c r="J5" s="521"/>
      <c r="K5" s="521"/>
      <c r="L5" s="521"/>
      <c r="M5" s="521"/>
      <c r="N5" s="521"/>
      <c r="O5" s="521"/>
      <c r="P5" s="521"/>
      <c r="Q5" s="521"/>
      <c r="R5" s="521"/>
      <c r="S5" s="521"/>
      <c r="T5" s="521"/>
      <c r="U5" s="521"/>
      <c r="V5" s="521"/>
      <c r="W5" s="521"/>
      <c r="X5" s="521"/>
      <c r="Y5" s="521"/>
      <c r="Z5" s="521"/>
      <c r="AA5" s="521"/>
      <c r="AB5" s="521"/>
      <c r="AC5" s="521"/>
      <c r="AD5" s="521"/>
      <c r="AE5" s="521"/>
      <c r="AF5" s="521"/>
      <c r="AG5" s="521"/>
      <c r="AH5" s="521"/>
      <c r="AI5" s="521"/>
      <c r="AJ5" s="521"/>
      <c r="AK5" s="521"/>
      <c r="AL5" s="521"/>
      <c r="AM5" s="521"/>
      <c r="AN5" s="521"/>
      <c r="AO5" s="521" t="s">
        <v>712</v>
      </c>
      <c r="AP5" s="521"/>
      <c r="AQ5" s="521"/>
      <c r="AR5" s="521"/>
      <c r="AS5" s="521"/>
      <c r="AT5" s="521"/>
      <c r="AU5" s="521"/>
      <c r="AV5" s="521"/>
      <c r="AW5" s="521"/>
      <c r="AX5" s="521"/>
      <c r="AY5" s="521"/>
      <c r="AZ5" s="521"/>
      <c r="BA5" s="500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</row>
    <row r="6" spans="1:64" ht="16.5" customHeight="1">
      <c r="A6" s="508"/>
      <c r="B6" s="508"/>
      <c r="C6" s="508"/>
      <c r="D6" s="508"/>
      <c r="E6" s="508"/>
      <c r="F6" s="508"/>
      <c r="G6" s="508"/>
      <c r="H6" s="509"/>
      <c r="I6" s="727" t="s">
        <v>109</v>
      </c>
      <c r="J6" s="727"/>
      <c r="K6" s="727"/>
      <c r="L6" s="727"/>
      <c r="M6" s="727"/>
      <c r="N6" s="727"/>
      <c r="O6" s="727" t="s">
        <v>110</v>
      </c>
      <c r="P6" s="727"/>
      <c r="Q6" s="727"/>
      <c r="R6" s="727"/>
      <c r="S6" s="727"/>
      <c r="T6" s="727"/>
      <c r="U6" s="727"/>
      <c r="V6" s="727" t="s">
        <v>110</v>
      </c>
      <c r="W6" s="727"/>
      <c r="X6" s="727"/>
      <c r="Y6" s="727"/>
      <c r="Z6" s="727"/>
      <c r="AA6" s="727"/>
      <c r="AB6" s="727"/>
      <c r="AC6" s="727" t="s">
        <v>110</v>
      </c>
      <c r="AD6" s="727"/>
      <c r="AE6" s="727"/>
      <c r="AF6" s="727"/>
      <c r="AG6" s="727"/>
      <c r="AH6" s="727"/>
      <c r="AI6" s="727" t="s">
        <v>110</v>
      </c>
      <c r="AJ6" s="727"/>
      <c r="AK6" s="727"/>
      <c r="AL6" s="727"/>
      <c r="AM6" s="727"/>
      <c r="AN6" s="727"/>
      <c r="AO6" s="727" t="s">
        <v>110</v>
      </c>
      <c r="AP6" s="727"/>
      <c r="AQ6" s="727"/>
      <c r="AR6" s="727"/>
      <c r="AS6" s="727"/>
      <c r="AT6" s="727"/>
      <c r="AU6" s="727"/>
      <c r="AV6" s="727" t="s">
        <v>110</v>
      </c>
      <c r="AW6" s="727"/>
      <c r="AX6" s="727"/>
      <c r="AY6" s="727"/>
      <c r="AZ6" s="727"/>
      <c r="BA6" s="727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</row>
    <row r="7" spans="1:64" ht="16.5" customHeight="1">
      <c r="A7" s="508" t="s">
        <v>610</v>
      </c>
      <c r="B7" s="508"/>
      <c r="C7" s="508"/>
      <c r="D7" s="508"/>
      <c r="E7" s="508"/>
      <c r="F7" s="508"/>
      <c r="G7" s="508"/>
      <c r="H7" s="509"/>
      <c r="I7" s="592">
        <v>345</v>
      </c>
      <c r="J7" s="592"/>
      <c r="K7" s="592"/>
      <c r="L7" s="592"/>
      <c r="M7" s="592"/>
      <c r="N7" s="592"/>
      <c r="O7" s="592">
        <v>49452</v>
      </c>
      <c r="P7" s="592"/>
      <c r="Q7" s="592"/>
      <c r="R7" s="592"/>
      <c r="S7" s="592"/>
      <c r="T7" s="592"/>
      <c r="U7" s="592"/>
      <c r="V7" s="592">
        <v>30777</v>
      </c>
      <c r="W7" s="592"/>
      <c r="X7" s="592"/>
      <c r="Y7" s="592"/>
      <c r="Z7" s="592"/>
      <c r="AA7" s="592"/>
      <c r="AB7" s="592"/>
      <c r="AC7" s="592">
        <v>2071</v>
      </c>
      <c r="AD7" s="592"/>
      <c r="AE7" s="592"/>
      <c r="AF7" s="592"/>
      <c r="AG7" s="592"/>
      <c r="AH7" s="592"/>
      <c r="AI7" s="592">
        <v>12212</v>
      </c>
      <c r="AJ7" s="592"/>
      <c r="AK7" s="592"/>
      <c r="AL7" s="592"/>
      <c r="AM7" s="592"/>
      <c r="AN7" s="592"/>
      <c r="AO7" s="592">
        <v>4392</v>
      </c>
      <c r="AP7" s="592"/>
      <c r="AQ7" s="592"/>
      <c r="AR7" s="592"/>
      <c r="AS7" s="592"/>
      <c r="AT7" s="592"/>
      <c r="AU7" s="592"/>
      <c r="AV7" s="592">
        <v>143</v>
      </c>
      <c r="AW7" s="592"/>
      <c r="AX7" s="592"/>
      <c r="AY7" s="592"/>
      <c r="AZ7" s="592"/>
      <c r="BA7" s="592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</row>
    <row r="8" spans="1:64" ht="16.5" customHeight="1">
      <c r="A8" s="493">
        <v>19</v>
      </c>
      <c r="B8" s="493"/>
      <c r="C8" s="493"/>
      <c r="D8" s="493"/>
      <c r="E8" s="493"/>
      <c r="F8" s="493"/>
      <c r="G8" s="493"/>
      <c r="H8" s="494"/>
      <c r="I8" s="592">
        <v>282</v>
      </c>
      <c r="J8" s="592"/>
      <c r="K8" s="592"/>
      <c r="L8" s="592"/>
      <c r="M8" s="592"/>
      <c r="N8" s="592"/>
      <c r="O8" s="592">
        <v>8880</v>
      </c>
      <c r="P8" s="592"/>
      <c r="Q8" s="592"/>
      <c r="R8" s="592"/>
      <c r="S8" s="592"/>
      <c r="T8" s="592"/>
      <c r="U8" s="592"/>
      <c r="V8" s="592">
        <v>2159</v>
      </c>
      <c r="W8" s="592"/>
      <c r="X8" s="592"/>
      <c r="Y8" s="592"/>
      <c r="Z8" s="592"/>
      <c r="AA8" s="592"/>
      <c r="AB8" s="592"/>
      <c r="AC8" s="592">
        <v>1077</v>
      </c>
      <c r="AD8" s="592"/>
      <c r="AE8" s="592"/>
      <c r="AF8" s="592"/>
      <c r="AG8" s="592"/>
      <c r="AH8" s="592"/>
      <c r="AI8" s="592">
        <v>4963</v>
      </c>
      <c r="AJ8" s="592"/>
      <c r="AK8" s="592"/>
      <c r="AL8" s="592"/>
      <c r="AM8" s="592"/>
      <c r="AN8" s="592"/>
      <c r="AO8" s="592">
        <v>681</v>
      </c>
      <c r="AP8" s="592"/>
      <c r="AQ8" s="592"/>
      <c r="AR8" s="592"/>
      <c r="AS8" s="592"/>
      <c r="AT8" s="592"/>
      <c r="AU8" s="592"/>
      <c r="AV8" s="592">
        <v>31</v>
      </c>
      <c r="AW8" s="592"/>
      <c r="AX8" s="592"/>
      <c r="AY8" s="592"/>
      <c r="AZ8" s="592"/>
      <c r="BA8" s="592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</row>
    <row r="9" spans="1:64" ht="16.5" customHeight="1">
      <c r="A9" s="593">
        <v>20</v>
      </c>
      <c r="B9" s="593"/>
      <c r="C9" s="593"/>
      <c r="D9" s="593"/>
      <c r="E9" s="593"/>
      <c r="F9" s="593"/>
      <c r="G9" s="593"/>
      <c r="H9" s="572"/>
      <c r="I9" s="570">
        <f>SUM(I11:N24)</f>
        <v>297</v>
      </c>
      <c r="J9" s="570"/>
      <c r="K9" s="570"/>
      <c r="L9" s="570"/>
      <c r="M9" s="570"/>
      <c r="N9" s="570"/>
      <c r="O9" s="570">
        <f>SUM(O11:U24)</f>
        <v>11023</v>
      </c>
      <c r="P9" s="570"/>
      <c r="Q9" s="570"/>
      <c r="R9" s="570"/>
      <c r="S9" s="570"/>
      <c r="T9" s="570"/>
      <c r="U9" s="570"/>
      <c r="V9" s="570">
        <f>SUM(V11:AB24)</f>
        <v>3056</v>
      </c>
      <c r="W9" s="570"/>
      <c r="X9" s="570"/>
      <c r="Y9" s="570"/>
      <c r="Z9" s="570"/>
      <c r="AA9" s="570"/>
      <c r="AB9" s="570"/>
      <c r="AC9" s="570">
        <f>SUM(AC11:AH24)</f>
        <v>1534</v>
      </c>
      <c r="AD9" s="570"/>
      <c r="AE9" s="570"/>
      <c r="AF9" s="570"/>
      <c r="AG9" s="570"/>
      <c r="AH9" s="570"/>
      <c r="AI9" s="570">
        <f>SUM(AI11:AN24)</f>
        <v>5586</v>
      </c>
      <c r="AJ9" s="570"/>
      <c r="AK9" s="570"/>
      <c r="AL9" s="570"/>
      <c r="AM9" s="570"/>
      <c r="AN9" s="570"/>
      <c r="AO9" s="570">
        <f>SUM(AO11:AU24)</f>
        <v>847</v>
      </c>
      <c r="AP9" s="570"/>
      <c r="AQ9" s="570"/>
      <c r="AR9" s="570"/>
      <c r="AS9" s="570"/>
      <c r="AT9" s="570"/>
      <c r="AU9" s="570"/>
      <c r="AV9" s="570">
        <f>AVERAGE(AV11:BA24)</f>
        <v>37.187566921667376</v>
      </c>
      <c r="AW9" s="570"/>
      <c r="AX9" s="570"/>
      <c r="AY9" s="570"/>
      <c r="AZ9" s="570"/>
      <c r="BA9" s="57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</row>
    <row r="10" spans="1:53" ht="16.5" customHeight="1">
      <c r="A10" s="508"/>
      <c r="B10" s="508"/>
      <c r="C10" s="508"/>
      <c r="D10" s="508"/>
      <c r="E10" s="508"/>
      <c r="F10" s="508"/>
      <c r="G10" s="508"/>
      <c r="H10" s="509"/>
      <c r="I10" s="592"/>
      <c r="J10" s="592"/>
      <c r="K10" s="592"/>
      <c r="L10" s="592"/>
      <c r="M10" s="592"/>
      <c r="N10" s="592"/>
      <c r="O10" s="592"/>
      <c r="P10" s="592"/>
      <c r="Q10" s="592"/>
      <c r="R10" s="592"/>
      <c r="S10" s="592"/>
      <c r="T10" s="592"/>
      <c r="U10" s="592"/>
      <c r="V10" s="592"/>
      <c r="W10" s="592"/>
      <c r="X10" s="592"/>
      <c r="Y10" s="592"/>
      <c r="Z10" s="592"/>
      <c r="AA10" s="592"/>
      <c r="AB10" s="592"/>
      <c r="AC10" s="592"/>
      <c r="AD10" s="592"/>
      <c r="AE10" s="592"/>
      <c r="AF10" s="592"/>
      <c r="AG10" s="592"/>
      <c r="AH10" s="592"/>
      <c r="AI10" s="592"/>
      <c r="AJ10" s="592"/>
      <c r="AK10" s="592"/>
      <c r="AL10" s="592"/>
      <c r="AM10" s="592"/>
      <c r="AN10" s="592"/>
      <c r="AO10" s="592"/>
      <c r="AP10" s="592"/>
      <c r="AQ10" s="592"/>
      <c r="AR10" s="592"/>
      <c r="AS10" s="592"/>
      <c r="AT10" s="592"/>
      <c r="AU10" s="592"/>
      <c r="AV10" s="592"/>
      <c r="AW10" s="592"/>
      <c r="AX10" s="592"/>
      <c r="AY10" s="592"/>
      <c r="AZ10" s="592"/>
      <c r="BA10" s="592"/>
    </row>
    <row r="11" spans="1:53" ht="16.5" customHeight="1">
      <c r="A11" s="509" t="s">
        <v>113</v>
      </c>
      <c r="B11" s="509"/>
      <c r="C11" s="509"/>
      <c r="D11" s="509"/>
      <c r="E11" s="509"/>
      <c r="F11" s="509"/>
      <c r="G11" s="509"/>
      <c r="H11" s="509"/>
      <c r="I11" s="770">
        <v>25</v>
      </c>
      <c r="J11" s="592"/>
      <c r="K11" s="592"/>
      <c r="L11" s="592"/>
      <c r="M11" s="592"/>
      <c r="N11" s="592"/>
      <c r="O11" s="592">
        <f>SUM(V11:AU11)</f>
        <v>623</v>
      </c>
      <c r="P11" s="592"/>
      <c r="Q11" s="592"/>
      <c r="R11" s="592"/>
      <c r="S11" s="592"/>
      <c r="T11" s="592"/>
      <c r="U11" s="592"/>
      <c r="V11" s="592">
        <v>118</v>
      </c>
      <c r="W11" s="592"/>
      <c r="X11" s="592"/>
      <c r="Y11" s="592"/>
      <c r="Z11" s="592"/>
      <c r="AA11" s="592"/>
      <c r="AB11" s="592"/>
      <c r="AC11" s="592">
        <v>96</v>
      </c>
      <c r="AD11" s="592"/>
      <c r="AE11" s="592"/>
      <c r="AF11" s="592"/>
      <c r="AG11" s="592"/>
      <c r="AH11" s="592"/>
      <c r="AI11" s="580">
        <v>367</v>
      </c>
      <c r="AJ11" s="580"/>
      <c r="AK11" s="580"/>
      <c r="AL11" s="580"/>
      <c r="AM11" s="580"/>
      <c r="AN11" s="580"/>
      <c r="AO11" s="592">
        <v>42</v>
      </c>
      <c r="AP11" s="592"/>
      <c r="AQ11" s="592"/>
      <c r="AR11" s="592"/>
      <c r="AS11" s="592"/>
      <c r="AT11" s="592"/>
      <c r="AU11" s="592"/>
      <c r="AV11" s="592">
        <f>O11/I11</f>
        <v>24.92</v>
      </c>
      <c r="AW11" s="592"/>
      <c r="AX11" s="592"/>
      <c r="AY11" s="592"/>
      <c r="AZ11" s="592"/>
      <c r="BA11" s="592"/>
    </row>
    <row r="12" spans="1:53" ht="16.5" customHeight="1">
      <c r="A12" s="509" t="s">
        <v>344</v>
      </c>
      <c r="B12" s="509"/>
      <c r="C12" s="509"/>
      <c r="D12" s="509"/>
      <c r="E12" s="509"/>
      <c r="F12" s="509"/>
      <c r="G12" s="509"/>
      <c r="H12" s="509"/>
      <c r="I12" s="770">
        <v>24</v>
      </c>
      <c r="J12" s="592"/>
      <c r="K12" s="592"/>
      <c r="L12" s="592"/>
      <c r="M12" s="592"/>
      <c r="N12" s="592"/>
      <c r="O12" s="592">
        <f>SUM(V12:AU12)</f>
        <v>796</v>
      </c>
      <c r="P12" s="592"/>
      <c r="Q12" s="592"/>
      <c r="R12" s="592"/>
      <c r="S12" s="592"/>
      <c r="T12" s="592"/>
      <c r="U12" s="592"/>
      <c r="V12" s="592">
        <v>199</v>
      </c>
      <c r="W12" s="592"/>
      <c r="X12" s="592"/>
      <c r="Y12" s="592"/>
      <c r="Z12" s="592"/>
      <c r="AA12" s="592"/>
      <c r="AB12" s="592"/>
      <c r="AC12" s="592">
        <v>88</v>
      </c>
      <c r="AD12" s="592"/>
      <c r="AE12" s="592"/>
      <c r="AF12" s="592"/>
      <c r="AG12" s="592"/>
      <c r="AH12" s="592"/>
      <c r="AI12" s="580">
        <v>453</v>
      </c>
      <c r="AJ12" s="580"/>
      <c r="AK12" s="580"/>
      <c r="AL12" s="580"/>
      <c r="AM12" s="580"/>
      <c r="AN12" s="580"/>
      <c r="AO12" s="592">
        <v>56</v>
      </c>
      <c r="AP12" s="592"/>
      <c r="AQ12" s="592"/>
      <c r="AR12" s="592"/>
      <c r="AS12" s="592"/>
      <c r="AT12" s="592"/>
      <c r="AU12" s="592"/>
      <c r="AV12" s="592">
        <f>O12/I12</f>
        <v>33.166666666666664</v>
      </c>
      <c r="AW12" s="592"/>
      <c r="AX12" s="592"/>
      <c r="AY12" s="592"/>
      <c r="AZ12" s="592"/>
      <c r="BA12" s="592"/>
    </row>
    <row r="13" spans="1:53" ht="16.5" customHeight="1">
      <c r="A13" s="509" t="s">
        <v>48</v>
      </c>
      <c r="B13" s="509"/>
      <c r="C13" s="509"/>
      <c r="D13" s="509"/>
      <c r="E13" s="509"/>
      <c r="F13" s="509"/>
      <c r="G13" s="509"/>
      <c r="H13" s="509"/>
      <c r="I13" s="770">
        <v>29</v>
      </c>
      <c r="J13" s="592"/>
      <c r="K13" s="592"/>
      <c r="L13" s="592"/>
      <c r="M13" s="592"/>
      <c r="N13" s="592"/>
      <c r="O13" s="592">
        <f>SUM(V13:AU13)</f>
        <v>1054</v>
      </c>
      <c r="P13" s="592"/>
      <c r="Q13" s="592"/>
      <c r="R13" s="592"/>
      <c r="S13" s="592"/>
      <c r="T13" s="592"/>
      <c r="U13" s="592"/>
      <c r="V13" s="592">
        <v>285</v>
      </c>
      <c r="W13" s="592"/>
      <c r="X13" s="592"/>
      <c r="Y13" s="592"/>
      <c r="Z13" s="592"/>
      <c r="AA13" s="592"/>
      <c r="AB13" s="592"/>
      <c r="AC13" s="592">
        <v>109</v>
      </c>
      <c r="AD13" s="592"/>
      <c r="AE13" s="592"/>
      <c r="AF13" s="592"/>
      <c r="AG13" s="592"/>
      <c r="AH13" s="592"/>
      <c r="AI13" s="580">
        <v>575</v>
      </c>
      <c r="AJ13" s="580"/>
      <c r="AK13" s="580"/>
      <c r="AL13" s="580"/>
      <c r="AM13" s="580"/>
      <c r="AN13" s="580"/>
      <c r="AO13" s="592">
        <v>85</v>
      </c>
      <c r="AP13" s="592"/>
      <c r="AQ13" s="592"/>
      <c r="AR13" s="592"/>
      <c r="AS13" s="592"/>
      <c r="AT13" s="592"/>
      <c r="AU13" s="592"/>
      <c r="AV13" s="592">
        <f>O13/I13</f>
        <v>36.3448275862069</v>
      </c>
      <c r="AW13" s="592"/>
      <c r="AX13" s="592"/>
      <c r="AY13" s="592"/>
      <c r="AZ13" s="592"/>
      <c r="BA13" s="592"/>
    </row>
    <row r="14" spans="1:64" ht="16.5" customHeight="1">
      <c r="A14" s="509" t="s">
        <v>49</v>
      </c>
      <c r="B14" s="509"/>
      <c r="C14" s="509"/>
      <c r="D14" s="509"/>
      <c r="E14" s="509"/>
      <c r="F14" s="509"/>
      <c r="G14" s="509"/>
      <c r="H14" s="509"/>
      <c r="I14" s="770">
        <v>26</v>
      </c>
      <c r="J14" s="592"/>
      <c r="K14" s="592"/>
      <c r="L14" s="592"/>
      <c r="M14" s="592"/>
      <c r="N14" s="592"/>
      <c r="O14" s="592">
        <f>SUM(V14:AU14)</f>
        <v>1431</v>
      </c>
      <c r="P14" s="592"/>
      <c r="Q14" s="592"/>
      <c r="R14" s="592"/>
      <c r="S14" s="592"/>
      <c r="T14" s="592"/>
      <c r="U14" s="592"/>
      <c r="V14" s="592">
        <v>528</v>
      </c>
      <c r="W14" s="592"/>
      <c r="X14" s="592"/>
      <c r="Y14" s="592"/>
      <c r="Z14" s="592"/>
      <c r="AA14" s="592"/>
      <c r="AB14" s="592"/>
      <c r="AC14" s="592">
        <v>127</v>
      </c>
      <c r="AD14" s="592"/>
      <c r="AE14" s="592"/>
      <c r="AF14" s="592"/>
      <c r="AG14" s="592"/>
      <c r="AH14" s="592"/>
      <c r="AI14" s="580">
        <v>677</v>
      </c>
      <c r="AJ14" s="580"/>
      <c r="AK14" s="580"/>
      <c r="AL14" s="580"/>
      <c r="AM14" s="580"/>
      <c r="AN14" s="580"/>
      <c r="AO14" s="592">
        <v>99</v>
      </c>
      <c r="AP14" s="592"/>
      <c r="AQ14" s="592"/>
      <c r="AR14" s="592"/>
      <c r="AS14" s="592"/>
      <c r="AT14" s="592"/>
      <c r="AU14" s="592"/>
      <c r="AV14" s="592">
        <f>O14/I14</f>
        <v>55.03846153846154</v>
      </c>
      <c r="AW14" s="592"/>
      <c r="AX14" s="592"/>
      <c r="AY14" s="592"/>
      <c r="AZ14" s="592"/>
      <c r="BA14" s="592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</row>
    <row r="15" spans="1:53" ht="16.5" customHeight="1">
      <c r="A15" s="509" t="s">
        <v>50</v>
      </c>
      <c r="B15" s="509"/>
      <c r="C15" s="509"/>
      <c r="D15" s="509"/>
      <c r="E15" s="509"/>
      <c r="F15" s="509"/>
      <c r="G15" s="509"/>
      <c r="H15" s="509"/>
      <c r="I15" s="770">
        <v>26</v>
      </c>
      <c r="J15" s="592"/>
      <c r="K15" s="592"/>
      <c r="L15" s="592"/>
      <c r="M15" s="592"/>
      <c r="N15" s="592"/>
      <c r="O15" s="592">
        <f>SUM(V15:AU15)</f>
        <v>910</v>
      </c>
      <c r="P15" s="592"/>
      <c r="Q15" s="592"/>
      <c r="R15" s="592"/>
      <c r="S15" s="592"/>
      <c r="T15" s="592"/>
      <c r="U15" s="592"/>
      <c r="V15" s="592">
        <v>414</v>
      </c>
      <c r="W15" s="592"/>
      <c r="X15" s="592"/>
      <c r="Y15" s="592"/>
      <c r="Z15" s="592"/>
      <c r="AA15" s="592"/>
      <c r="AB15" s="592"/>
      <c r="AC15" s="592">
        <v>90</v>
      </c>
      <c r="AD15" s="592"/>
      <c r="AE15" s="592"/>
      <c r="AF15" s="592"/>
      <c r="AG15" s="592"/>
      <c r="AH15" s="592"/>
      <c r="AI15" s="580">
        <v>349</v>
      </c>
      <c r="AJ15" s="580"/>
      <c r="AK15" s="580"/>
      <c r="AL15" s="580"/>
      <c r="AM15" s="580"/>
      <c r="AN15" s="580"/>
      <c r="AO15" s="592">
        <v>57</v>
      </c>
      <c r="AP15" s="592"/>
      <c r="AQ15" s="592"/>
      <c r="AR15" s="592"/>
      <c r="AS15" s="592"/>
      <c r="AT15" s="592"/>
      <c r="AU15" s="592"/>
      <c r="AV15" s="592">
        <f>O15/I15</f>
        <v>35</v>
      </c>
      <c r="AW15" s="592"/>
      <c r="AX15" s="592"/>
      <c r="AY15" s="592"/>
      <c r="AZ15" s="592"/>
      <c r="BA15" s="592"/>
    </row>
    <row r="16" spans="1:64" ht="16.5" customHeight="1">
      <c r="A16" s="509"/>
      <c r="B16" s="509"/>
      <c r="C16" s="509"/>
      <c r="D16" s="509"/>
      <c r="E16" s="509"/>
      <c r="F16" s="509"/>
      <c r="G16" s="509"/>
      <c r="H16" s="509"/>
      <c r="I16" s="770"/>
      <c r="J16" s="592"/>
      <c r="K16" s="592"/>
      <c r="L16" s="592"/>
      <c r="M16" s="592"/>
      <c r="N16" s="592"/>
      <c r="O16" s="592"/>
      <c r="P16" s="592"/>
      <c r="Q16" s="592"/>
      <c r="R16" s="592"/>
      <c r="S16" s="592"/>
      <c r="T16" s="592"/>
      <c r="U16" s="592"/>
      <c r="V16" s="592"/>
      <c r="W16" s="592"/>
      <c r="X16" s="592"/>
      <c r="Y16" s="592"/>
      <c r="Z16" s="592"/>
      <c r="AA16" s="592"/>
      <c r="AB16" s="592"/>
      <c r="AC16" s="592"/>
      <c r="AD16" s="592"/>
      <c r="AE16" s="592"/>
      <c r="AF16" s="592"/>
      <c r="AG16" s="592"/>
      <c r="AH16" s="592"/>
      <c r="AI16" s="580"/>
      <c r="AJ16" s="580"/>
      <c r="AK16" s="580"/>
      <c r="AL16" s="580"/>
      <c r="AM16" s="580"/>
      <c r="AN16" s="580"/>
      <c r="AO16" s="592"/>
      <c r="AP16" s="592"/>
      <c r="AQ16" s="592"/>
      <c r="AR16" s="592"/>
      <c r="AS16" s="592"/>
      <c r="AT16" s="592"/>
      <c r="AU16" s="592"/>
      <c r="AV16" s="592"/>
      <c r="AW16" s="592"/>
      <c r="AX16" s="592"/>
      <c r="AY16" s="592"/>
      <c r="AZ16" s="592"/>
      <c r="BA16" s="592"/>
      <c r="BC16" s="53"/>
      <c r="BD16" s="53"/>
      <c r="BE16" s="53"/>
      <c r="BF16" s="53"/>
      <c r="BG16" s="53"/>
      <c r="BH16" s="53"/>
      <c r="BI16" s="53"/>
      <c r="BJ16" s="53"/>
      <c r="BK16" s="53"/>
      <c r="BL16" s="53"/>
    </row>
    <row r="17" spans="1:64" ht="16.5" customHeight="1">
      <c r="A17" s="509" t="s">
        <v>51</v>
      </c>
      <c r="B17" s="509"/>
      <c r="C17" s="509"/>
      <c r="D17" s="509"/>
      <c r="E17" s="509"/>
      <c r="F17" s="509"/>
      <c r="G17" s="509"/>
      <c r="H17" s="509"/>
      <c r="I17" s="770">
        <v>24</v>
      </c>
      <c r="J17" s="592"/>
      <c r="K17" s="592"/>
      <c r="L17" s="592"/>
      <c r="M17" s="592"/>
      <c r="N17" s="592"/>
      <c r="O17" s="592">
        <f>SUM(V17:AU17)</f>
        <v>832</v>
      </c>
      <c r="P17" s="592"/>
      <c r="Q17" s="592"/>
      <c r="R17" s="592"/>
      <c r="S17" s="592"/>
      <c r="T17" s="592"/>
      <c r="U17" s="592"/>
      <c r="V17" s="592">
        <v>261</v>
      </c>
      <c r="W17" s="592"/>
      <c r="X17" s="592"/>
      <c r="Y17" s="592"/>
      <c r="Z17" s="592"/>
      <c r="AA17" s="592"/>
      <c r="AB17" s="592"/>
      <c r="AC17" s="592">
        <v>151</v>
      </c>
      <c r="AD17" s="592"/>
      <c r="AE17" s="592"/>
      <c r="AF17" s="592"/>
      <c r="AG17" s="592"/>
      <c r="AH17" s="592"/>
      <c r="AI17" s="580">
        <v>355</v>
      </c>
      <c r="AJ17" s="580"/>
      <c r="AK17" s="580"/>
      <c r="AL17" s="580"/>
      <c r="AM17" s="580"/>
      <c r="AN17" s="580"/>
      <c r="AO17" s="592">
        <v>65</v>
      </c>
      <c r="AP17" s="592"/>
      <c r="AQ17" s="592"/>
      <c r="AR17" s="592"/>
      <c r="AS17" s="592"/>
      <c r="AT17" s="592"/>
      <c r="AU17" s="592"/>
      <c r="AV17" s="592">
        <f>O17/I17</f>
        <v>34.666666666666664</v>
      </c>
      <c r="AW17" s="592"/>
      <c r="AX17" s="592"/>
      <c r="AY17" s="592"/>
      <c r="AZ17" s="592"/>
      <c r="BA17" s="592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</row>
    <row r="18" spans="1:64" ht="16.5" customHeight="1">
      <c r="A18" s="509" t="s">
        <v>52</v>
      </c>
      <c r="B18" s="509"/>
      <c r="C18" s="509"/>
      <c r="D18" s="509"/>
      <c r="E18" s="509"/>
      <c r="F18" s="509"/>
      <c r="G18" s="509"/>
      <c r="H18" s="509"/>
      <c r="I18" s="770">
        <v>26</v>
      </c>
      <c r="J18" s="592"/>
      <c r="K18" s="592"/>
      <c r="L18" s="592"/>
      <c r="M18" s="592"/>
      <c r="N18" s="592"/>
      <c r="O18" s="592">
        <f>SUM(V18:AU18)</f>
        <v>803</v>
      </c>
      <c r="P18" s="592"/>
      <c r="Q18" s="592"/>
      <c r="R18" s="592"/>
      <c r="S18" s="592"/>
      <c r="T18" s="592"/>
      <c r="U18" s="592"/>
      <c r="V18" s="592">
        <v>113</v>
      </c>
      <c r="W18" s="592"/>
      <c r="X18" s="592"/>
      <c r="Y18" s="592"/>
      <c r="Z18" s="592"/>
      <c r="AA18" s="592"/>
      <c r="AB18" s="592"/>
      <c r="AC18" s="592">
        <v>163</v>
      </c>
      <c r="AD18" s="592"/>
      <c r="AE18" s="592"/>
      <c r="AF18" s="592"/>
      <c r="AG18" s="592"/>
      <c r="AH18" s="592"/>
      <c r="AI18" s="580">
        <v>459</v>
      </c>
      <c r="AJ18" s="580"/>
      <c r="AK18" s="580"/>
      <c r="AL18" s="580"/>
      <c r="AM18" s="580"/>
      <c r="AN18" s="580"/>
      <c r="AO18" s="592">
        <v>68</v>
      </c>
      <c r="AP18" s="592"/>
      <c r="AQ18" s="592"/>
      <c r="AR18" s="592"/>
      <c r="AS18" s="592"/>
      <c r="AT18" s="592"/>
      <c r="AU18" s="592"/>
      <c r="AV18" s="592">
        <f>O18/I18</f>
        <v>30.884615384615383</v>
      </c>
      <c r="AW18" s="592"/>
      <c r="AX18" s="592"/>
      <c r="AY18" s="592"/>
      <c r="AZ18" s="592"/>
      <c r="BA18" s="592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64" ht="16.5" customHeight="1">
      <c r="A19" s="509" t="s">
        <v>53</v>
      </c>
      <c r="B19" s="509"/>
      <c r="C19" s="509"/>
      <c r="D19" s="509"/>
      <c r="E19" s="509"/>
      <c r="F19" s="509"/>
      <c r="G19" s="509"/>
      <c r="H19" s="509"/>
      <c r="I19" s="770">
        <v>23</v>
      </c>
      <c r="J19" s="592"/>
      <c r="K19" s="592"/>
      <c r="L19" s="592"/>
      <c r="M19" s="592"/>
      <c r="N19" s="592"/>
      <c r="O19" s="592">
        <f>SUM(V19:AU19)</f>
        <v>998</v>
      </c>
      <c r="P19" s="592"/>
      <c r="Q19" s="592"/>
      <c r="R19" s="592"/>
      <c r="S19" s="592"/>
      <c r="T19" s="592"/>
      <c r="U19" s="592"/>
      <c r="V19" s="592">
        <v>300</v>
      </c>
      <c r="W19" s="592"/>
      <c r="X19" s="592"/>
      <c r="Y19" s="592"/>
      <c r="Z19" s="592"/>
      <c r="AA19" s="592"/>
      <c r="AB19" s="592"/>
      <c r="AC19" s="592">
        <v>130</v>
      </c>
      <c r="AD19" s="592"/>
      <c r="AE19" s="592"/>
      <c r="AF19" s="592"/>
      <c r="AG19" s="592"/>
      <c r="AH19" s="592"/>
      <c r="AI19" s="580">
        <v>482</v>
      </c>
      <c r="AJ19" s="580"/>
      <c r="AK19" s="580"/>
      <c r="AL19" s="580"/>
      <c r="AM19" s="580"/>
      <c r="AN19" s="580"/>
      <c r="AO19" s="592">
        <v>86</v>
      </c>
      <c r="AP19" s="592"/>
      <c r="AQ19" s="592"/>
      <c r="AR19" s="592"/>
      <c r="AS19" s="592"/>
      <c r="AT19" s="592"/>
      <c r="AU19" s="592"/>
      <c r="AV19" s="592">
        <f>O19/I19</f>
        <v>43.391304347826086</v>
      </c>
      <c r="AW19" s="592"/>
      <c r="AX19" s="592"/>
      <c r="AY19" s="592"/>
      <c r="AZ19" s="592"/>
      <c r="BA19" s="592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</row>
    <row r="20" spans="1:64" ht="16.5" customHeight="1">
      <c r="A20" s="509" t="s">
        <v>54</v>
      </c>
      <c r="B20" s="509"/>
      <c r="C20" s="509"/>
      <c r="D20" s="509"/>
      <c r="E20" s="509"/>
      <c r="F20" s="509"/>
      <c r="G20" s="509"/>
      <c r="H20" s="509"/>
      <c r="I20" s="770">
        <v>23</v>
      </c>
      <c r="J20" s="592"/>
      <c r="K20" s="592"/>
      <c r="L20" s="592"/>
      <c r="M20" s="592"/>
      <c r="N20" s="592"/>
      <c r="O20" s="592">
        <f>SUM(V20:AU20)</f>
        <v>954</v>
      </c>
      <c r="P20" s="592"/>
      <c r="Q20" s="592"/>
      <c r="R20" s="592"/>
      <c r="S20" s="592"/>
      <c r="T20" s="592"/>
      <c r="U20" s="592"/>
      <c r="V20" s="592">
        <v>216</v>
      </c>
      <c r="W20" s="592"/>
      <c r="X20" s="592"/>
      <c r="Y20" s="592"/>
      <c r="Z20" s="592"/>
      <c r="AA20" s="592"/>
      <c r="AB20" s="592"/>
      <c r="AC20" s="592">
        <v>162</v>
      </c>
      <c r="AD20" s="592"/>
      <c r="AE20" s="592"/>
      <c r="AF20" s="592"/>
      <c r="AG20" s="592"/>
      <c r="AH20" s="592"/>
      <c r="AI20" s="580">
        <v>515</v>
      </c>
      <c r="AJ20" s="580"/>
      <c r="AK20" s="580"/>
      <c r="AL20" s="580"/>
      <c r="AM20" s="580"/>
      <c r="AN20" s="580"/>
      <c r="AO20" s="592">
        <v>61</v>
      </c>
      <c r="AP20" s="592"/>
      <c r="AQ20" s="592"/>
      <c r="AR20" s="592"/>
      <c r="AS20" s="592"/>
      <c r="AT20" s="592"/>
      <c r="AU20" s="592"/>
      <c r="AV20" s="592">
        <f>O20/I20</f>
        <v>41.47826086956522</v>
      </c>
      <c r="AW20" s="592"/>
      <c r="AX20" s="592"/>
      <c r="AY20" s="592"/>
      <c r="AZ20" s="592"/>
      <c r="BA20" s="592"/>
      <c r="BB20" s="9"/>
      <c r="BC20" s="9"/>
      <c r="BD20" s="9"/>
      <c r="BE20" s="9"/>
      <c r="BF20" s="9"/>
      <c r="BG20" s="9"/>
      <c r="BH20" s="9"/>
      <c r="BI20" s="9"/>
      <c r="BJ20" s="76"/>
      <c r="BK20" s="76"/>
      <c r="BL20" s="76"/>
    </row>
    <row r="21" spans="1:64" ht="16.5" customHeight="1">
      <c r="A21" s="509" t="s">
        <v>617</v>
      </c>
      <c r="B21" s="509"/>
      <c r="C21" s="509"/>
      <c r="D21" s="509"/>
      <c r="E21" s="509"/>
      <c r="F21" s="509"/>
      <c r="G21" s="509"/>
      <c r="H21" s="509"/>
      <c r="I21" s="770">
        <v>23</v>
      </c>
      <c r="J21" s="592"/>
      <c r="K21" s="592"/>
      <c r="L21" s="592"/>
      <c r="M21" s="592"/>
      <c r="N21" s="592"/>
      <c r="O21" s="592">
        <f>SUM(V21:AU21)</f>
        <v>774</v>
      </c>
      <c r="P21" s="592"/>
      <c r="Q21" s="592"/>
      <c r="R21" s="592"/>
      <c r="S21" s="592"/>
      <c r="T21" s="592"/>
      <c r="U21" s="592"/>
      <c r="V21" s="592">
        <v>234</v>
      </c>
      <c r="W21" s="592"/>
      <c r="X21" s="592"/>
      <c r="Y21" s="592"/>
      <c r="Z21" s="592"/>
      <c r="AA21" s="592"/>
      <c r="AB21" s="592"/>
      <c r="AC21" s="592">
        <v>137</v>
      </c>
      <c r="AD21" s="592"/>
      <c r="AE21" s="592"/>
      <c r="AF21" s="592"/>
      <c r="AG21" s="592"/>
      <c r="AH21" s="592"/>
      <c r="AI21" s="580">
        <v>340</v>
      </c>
      <c r="AJ21" s="580"/>
      <c r="AK21" s="580"/>
      <c r="AL21" s="580"/>
      <c r="AM21" s="580"/>
      <c r="AN21" s="580"/>
      <c r="AO21" s="592">
        <v>63</v>
      </c>
      <c r="AP21" s="592"/>
      <c r="AQ21" s="592"/>
      <c r="AR21" s="592"/>
      <c r="AS21" s="592"/>
      <c r="AT21" s="592"/>
      <c r="AU21" s="592"/>
      <c r="AV21" s="592">
        <f>O21/I21</f>
        <v>33.65217391304348</v>
      </c>
      <c r="AW21" s="592"/>
      <c r="AX21" s="592"/>
      <c r="AY21" s="592"/>
      <c r="AZ21" s="592"/>
      <c r="BA21" s="592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</row>
    <row r="22" spans="1:64" ht="16.5" customHeight="1">
      <c r="A22" s="509"/>
      <c r="B22" s="509"/>
      <c r="C22" s="509"/>
      <c r="D22" s="509"/>
      <c r="E22" s="509"/>
      <c r="F22" s="509"/>
      <c r="G22" s="509"/>
      <c r="H22" s="509"/>
      <c r="I22" s="770"/>
      <c r="J22" s="592"/>
      <c r="K22" s="592"/>
      <c r="L22" s="592"/>
      <c r="M22" s="592"/>
      <c r="N22" s="592"/>
      <c r="O22" s="592"/>
      <c r="P22" s="592"/>
      <c r="Q22" s="592"/>
      <c r="R22" s="592"/>
      <c r="S22" s="592"/>
      <c r="T22" s="592"/>
      <c r="U22" s="592"/>
      <c r="V22" s="592"/>
      <c r="W22" s="592"/>
      <c r="X22" s="592"/>
      <c r="Y22" s="592"/>
      <c r="Z22" s="592"/>
      <c r="AA22" s="592"/>
      <c r="AB22" s="592"/>
      <c r="AC22" s="592"/>
      <c r="AD22" s="592"/>
      <c r="AE22" s="592"/>
      <c r="AF22" s="592"/>
      <c r="AG22" s="592"/>
      <c r="AH22" s="592"/>
      <c r="AI22" s="580"/>
      <c r="AJ22" s="580"/>
      <c r="AK22" s="580"/>
      <c r="AL22" s="580"/>
      <c r="AM22" s="580"/>
      <c r="AN22" s="580"/>
      <c r="AO22" s="592"/>
      <c r="AP22" s="592"/>
      <c r="AQ22" s="592"/>
      <c r="AR22" s="592"/>
      <c r="AS22" s="592"/>
      <c r="AT22" s="592"/>
      <c r="AU22" s="592"/>
      <c r="AV22" s="592"/>
      <c r="AW22" s="592"/>
      <c r="AX22" s="592"/>
      <c r="AY22" s="592"/>
      <c r="AZ22" s="592"/>
      <c r="BA22" s="592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</row>
    <row r="23" spans="1:64" ht="16.5" customHeight="1">
      <c r="A23" s="509" t="s">
        <v>55</v>
      </c>
      <c r="B23" s="509"/>
      <c r="C23" s="509"/>
      <c r="D23" s="509"/>
      <c r="E23" s="509"/>
      <c r="F23" s="509"/>
      <c r="G23" s="509"/>
      <c r="H23" s="509"/>
      <c r="I23" s="770">
        <v>23</v>
      </c>
      <c r="J23" s="592"/>
      <c r="K23" s="592"/>
      <c r="L23" s="592"/>
      <c r="M23" s="592"/>
      <c r="N23" s="592"/>
      <c r="O23" s="592">
        <f>SUM(V23:AU23)</f>
        <v>1089</v>
      </c>
      <c r="P23" s="592"/>
      <c r="Q23" s="592"/>
      <c r="R23" s="592"/>
      <c r="S23" s="592"/>
      <c r="T23" s="592"/>
      <c r="U23" s="592"/>
      <c r="V23" s="592">
        <v>240</v>
      </c>
      <c r="W23" s="592"/>
      <c r="X23" s="592"/>
      <c r="Y23" s="592"/>
      <c r="Z23" s="592"/>
      <c r="AA23" s="592"/>
      <c r="AB23" s="592"/>
      <c r="AC23" s="592">
        <v>131</v>
      </c>
      <c r="AD23" s="592"/>
      <c r="AE23" s="592"/>
      <c r="AF23" s="592"/>
      <c r="AG23" s="592"/>
      <c r="AH23" s="592"/>
      <c r="AI23" s="580">
        <v>622</v>
      </c>
      <c r="AJ23" s="580"/>
      <c r="AK23" s="580"/>
      <c r="AL23" s="580"/>
      <c r="AM23" s="580"/>
      <c r="AN23" s="580"/>
      <c r="AO23" s="592">
        <v>96</v>
      </c>
      <c r="AP23" s="592"/>
      <c r="AQ23" s="592"/>
      <c r="AR23" s="592"/>
      <c r="AS23" s="592"/>
      <c r="AT23" s="592"/>
      <c r="AU23" s="592"/>
      <c r="AV23" s="592">
        <f>O23/I23</f>
        <v>47.34782608695652</v>
      </c>
      <c r="AW23" s="592"/>
      <c r="AX23" s="592"/>
      <c r="AY23" s="592"/>
      <c r="AZ23" s="592"/>
      <c r="BA23" s="592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</row>
    <row r="24" spans="1:64" ht="16.5" customHeight="1">
      <c r="A24" s="502" t="s">
        <v>56</v>
      </c>
      <c r="B24" s="502"/>
      <c r="C24" s="502"/>
      <c r="D24" s="502"/>
      <c r="E24" s="502"/>
      <c r="F24" s="502"/>
      <c r="G24" s="502"/>
      <c r="H24" s="502"/>
      <c r="I24" s="771">
        <v>25</v>
      </c>
      <c r="J24" s="643"/>
      <c r="K24" s="643"/>
      <c r="L24" s="643"/>
      <c r="M24" s="643"/>
      <c r="N24" s="643"/>
      <c r="O24" s="643">
        <f>SUM(V24:AU24)</f>
        <v>759</v>
      </c>
      <c r="P24" s="643"/>
      <c r="Q24" s="643"/>
      <c r="R24" s="643"/>
      <c r="S24" s="643"/>
      <c r="T24" s="643"/>
      <c r="U24" s="643"/>
      <c r="V24" s="643">
        <v>148</v>
      </c>
      <c r="W24" s="643"/>
      <c r="X24" s="643"/>
      <c r="Y24" s="643"/>
      <c r="Z24" s="643"/>
      <c r="AA24" s="643"/>
      <c r="AB24" s="643"/>
      <c r="AC24" s="643">
        <v>150</v>
      </c>
      <c r="AD24" s="643"/>
      <c r="AE24" s="643"/>
      <c r="AF24" s="643"/>
      <c r="AG24" s="643"/>
      <c r="AH24" s="643"/>
      <c r="AI24" s="772">
        <v>392</v>
      </c>
      <c r="AJ24" s="772"/>
      <c r="AK24" s="772"/>
      <c r="AL24" s="772"/>
      <c r="AM24" s="772"/>
      <c r="AN24" s="772"/>
      <c r="AO24" s="643">
        <v>69</v>
      </c>
      <c r="AP24" s="643"/>
      <c r="AQ24" s="643"/>
      <c r="AR24" s="643"/>
      <c r="AS24" s="643"/>
      <c r="AT24" s="643"/>
      <c r="AU24" s="643"/>
      <c r="AV24" s="643">
        <f>O24/I24</f>
        <v>30.36</v>
      </c>
      <c r="AW24" s="643"/>
      <c r="AX24" s="643"/>
      <c r="AY24" s="643"/>
      <c r="AZ24" s="643"/>
      <c r="BA24" s="643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</row>
    <row r="25" spans="1:64" ht="13.5" customHeight="1">
      <c r="A25" s="132"/>
      <c r="B25" s="273"/>
      <c r="C25" s="273"/>
      <c r="D25" s="273"/>
      <c r="E25" s="273"/>
      <c r="F25" s="273"/>
      <c r="G25" s="273"/>
      <c r="H25" s="273"/>
      <c r="I25" s="273"/>
      <c r="J25" s="273"/>
      <c r="K25" s="273"/>
      <c r="L25" s="273"/>
      <c r="M25" s="273"/>
      <c r="N25" s="273"/>
      <c r="O25" s="273"/>
      <c r="P25" s="273"/>
      <c r="Q25" s="273"/>
      <c r="R25" s="273"/>
      <c r="S25" s="273"/>
      <c r="T25" s="273"/>
      <c r="U25" s="273"/>
      <c r="V25" s="273"/>
      <c r="W25" s="273"/>
      <c r="X25" s="273"/>
      <c r="Y25" s="273"/>
      <c r="Z25" s="273"/>
      <c r="AA25" s="273"/>
      <c r="AB25" s="273"/>
      <c r="AC25" s="273"/>
      <c r="AD25" s="273"/>
      <c r="AE25" s="273"/>
      <c r="AF25" s="273"/>
      <c r="AG25" s="273"/>
      <c r="AH25" s="273"/>
      <c r="AI25" s="273"/>
      <c r="AJ25" s="273"/>
      <c r="AK25" s="273"/>
      <c r="AL25" s="273"/>
      <c r="AM25" s="273"/>
      <c r="AN25" s="273"/>
      <c r="AO25" s="273"/>
      <c r="AP25" s="273"/>
      <c r="AQ25" s="273"/>
      <c r="AR25" s="273"/>
      <c r="AS25" s="273"/>
      <c r="AT25" s="273"/>
      <c r="AU25" s="273"/>
      <c r="AV25" s="273"/>
      <c r="AW25" s="273"/>
      <c r="AX25" s="273"/>
      <c r="AY25" s="273"/>
      <c r="AZ25" s="273"/>
      <c r="BA25" s="273"/>
      <c r="BB25" s="10"/>
      <c r="BC25" s="10"/>
      <c r="BD25" s="10"/>
      <c r="BE25" s="10"/>
      <c r="BF25" s="10"/>
      <c r="BG25" s="10"/>
      <c r="BH25" s="10"/>
      <c r="BI25" s="10"/>
      <c r="BJ25" s="11"/>
      <c r="BK25" s="11"/>
      <c r="BL25" s="11"/>
    </row>
    <row r="26" spans="1:39" ht="13.5" customHeight="1">
      <c r="A26" s="163"/>
      <c r="AE26" s="79"/>
      <c r="AF26" s="13"/>
      <c r="AG26" s="13"/>
      <c r="AH26" s="13"/>
      <c r="AI26" s="13"/>
      <c r="AJ26" s="8"/>
      <c r="AK26" s="11"/>
      <c r="AL26" s="11"/>
      <c r="AM26" s="30"/>
    </row>
    <row r="27" spans="1:54" ht="18" customHeight="1" thickBot="1">
      <c r="A27" s="100" t="s">
        <v>267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</row>
    <row r="28" spans="1:58" ht="15" customHeight="1">
      <c r="A28" s="499" t="s">
        <v>26</v>
      </c>
      <c r="B28" s="520"/>
      <c r="C28" s="520"/>
      <c r="D28" s="520"/>
      <c r="E28" s="520"/>
      <c r="F28" s="520"/>
      <c r="G28" s="520"/>
      <c r="H28" s="520"/>
      <c r="I28" s="520" t="s">
        <v>711</v>
      </c>
      <c r="J28" s="520"/>
      <c r="K28" s="520"/>
      <c r="L28" s="520"/>
      <c r="M28" s="520"/>
      <c r="N28" s="520" t="s">
        <v>268</v>
      </c>
      <c r="O28" s="520"/>
      <c r="P28" s="520"/>
      <c r="Q28" s="520"/>
      <c r="R28" s="520"/>
      <c r="S28" s="520" t="s">
        <v>269</v>
      </c>
      <c r="T28" s="520"/>
      <c r="U28" s="520"/>
      <c r="V28" s="520"/>
      <c r="W28" s="520"/>
      <c r="X28" s="520" t="s">
        <v>530</v>
      </c>
      <c r="Y28" s="520"/>
      <c r="Z28" s="520"/>
      <c r="AA28" s="520"/>
      <c r="AB28" s="520"/>
      <c r="AC28" s="520" t="s">
        <v>270</v>
      </c>
      <c r="AD28" s="520"/>
      <c r="AE28" s="520"/>
      <c r="AF28" s="520"/>
      <c r="AG28" s="520"/>
      <c r="AH28" s="520" t="s">
        <v>271</v>
      </c>
      <c r="AI28" s="520"/>
      <c r="AJ28" s="520"/>
      <c r="AK28" s="520"/>
      <c r="AL28" s="520"/>
      <c r="AM28" s="507" t="s">
        <v>710</v>
      </c>
      <c r="AN28" s="498"/>
      <c r="AO28" s="498"/>
      <c r="AP28" s="498"/>
      <c r="AQ28" s="499"/>
      <c r="AR28" s="524" t="s">
        <v>179</v>
      </c>
      <c r="AS28" s="524"/>
      <c r="AT28" s="524"/>
      <c r="AU28" s="524"/>
      <c r="AV28" s="524"/>
      <c r="AW28" s="524" t="s">
        <v>272</v>
      </c>
      <c r="AX28" s="524"/>
      <c r="AY28" s="524"/>
      <c r="AZ28" s="524"/>
      <c r="BA28" s="741"/>
      <c r="BB28" s="780" t="s">
        <v>709</v>
      </c>
      <c r="BC28" s="537"/>
      <c r="BD28" s="537"/>
      <c r="BE28" s="537"/>
      <c r="BF28" s="537"/>
    </row>
    <row r="29" spans="1:58" ht="15" customHeight="1">
      <c r="A29" s="502"/>
      <c r="B29" s="521"/>
      <c r="C29" s="521"/>
      <c r="D29" s="521"/>
      <c r="E29" s="521"/>
      <c r="F29" s="521"/>
      <c r="G29" s="521"/>
      <c r="H29" s="521"/>
      <c r="I29" s="521"/>
      <c r="J29" s="521"/>
      <c r="K29" s="521"/>
      <c r="L29" s="521"/>
      <c r="M29" s="521"/>
      <c r="N29" s="521"/>
      <c r="O29" s="521"/>
      <c r="P29" s="521"/>
      <c r="Q29" s="521"/>
      <c r="R29" s="521"/>
      <c r="S29" s="521"/>
      <c r="T29" s="521"/>
      <c r="U29" s="521"/>
      <c r="V29" s="521"/>
      <c r="W29" s="521"/>
      <c r="X29" s="521"/>
      <c r="Y29" s="521"/>
      <c r="Z29" s="521"/>
      <c r="AA29" s="521"/>
      <c r="AB29" s="521"/>
      <c r="AC29" s="521"/>
      <c r="AD29" s="521"/>
      <c r="AE29" s="521"/>
      <c r="AF29" s="521"/>
      <c r="AG29" s="521"/>
      <c r="AH29" s="521"/>
      <c r="AI29" s="521"/>
      <c r="AJ29" s="521"/>
      <c r="AK29" s="521"/>
      <c r="AL29" s="521"/>
      <c r="AM29" s="779"/>
      <c r="AN29" s="552"/>
      <c r="AO29" s="552"/>
      <c r="AP29" s="552"/>
      <c r="AQ29" s="553"/>
      <c r="AR29" s="519" t="s">
        <v>708</v>
      </c>
      <c r="AS29" s="519"/>
      <c r="AT29" s="519"/>
      <c r="AU29" s="519"/>
      <c r="AV29" s="519"/>
      <c r="AW29" s="519" t="s">
        <v>707</v>
      </c>
      <c r="AX29" s="519"/>
      <c r="AY29" s="519"/>
      <c r="AZ29" s="519"/>
      <c r="BA29" s="744"/>
      <c r="BB29" s="781"/>
      <c r="BC29" s="782"/>
      <c r="BD29" s="782"/>
      <c r="BE29" s="782"/>
      <c r="BF29" s="782"/>
    </row>
    <row r="30" spans="1:58" ht="16.5" customHeight="1">
      <c r="A30" s="667"/>
      <c r="B30" s="667"/>
      <c r="C30" s="667"/>
      <c r="D30" s="667"/>
      <c r="E30" s="667"/>
      <c r="F30" s="667"/>
      <c r="G30" s="667"/>
      <c r="H30" s="658"/>
      <c r="I30" s="727" t="s">
        <v>110</v>
      </c>
      <c r="J30" s="727"/>
      <c r="K30" s="727"/>
      <c r="L30" s="727"/>
      <c r="M30" s="727"/>
      <c r="N30" s="727" t="s">
        <v>110</v>
      </c>
      <c r="O30" s="727"/>
      <c r="P30" s="727"/>
      <c r="Q30" s="727"/>
      <c r="R30" s="727"/>
      <c r="S30" s="727" t="s">
        <v>110</v>
      </c>
      <c r="T30" s="727"/>
      <c r="U30" s="727"/>
      <c r="V30" s="727"/>
      <c r="W30" s="727"/>
      <c r="X30" s="727" t="s">
        <v>110</v>
      </c>
      <c r="Y30" s="727"/>
      <c r="Z30" s="727"/>
      <c r="AA30" s="727"/>
      <c r="AB30" s="727"/>
      <c r="AC30" s="727" t="s">
        <v>110</v>
      </c>
      <c r="AD30" s="727"/>
      <c r="AE30" s="727"/>
      <c r="AF30" s="727"/>
      <c r="AG30" s="727"/>
      <c r="AH30" s="727" t="s">
        <v>110</v>
      </c>
      <c r="AI30" s="727"/>
      <c r="AJ30" s="727"/>
      <c r="AK30" s="727"/>
      <c r="AL30" s="727"/>
      <c r="AM30" s="727" t="s">
        <v>110</v>
      </c>
      <c r="AN30" s="727"/>
      <c r="AO30" s="727"/>
      <c r="AP30" s="727"/>
      <c r="AQ30" s="727"/>
      <c r="AR30" s="727" t="s">
        <v>110</v>
      </c>
      <c r="AS30" s="727"/>
      <c r="AT30" s="727"/>
      <c r="AU30" s="727"/>
      <c r="AV30" s="727"/>
      <c r="AW30" s="727" t="s">
        <v>110</v>
      </c>
      <c r="AX30" s="727"/>
      <c r="AY30" s="727"/>
      <c r="AZ30" s="727"/>
      <c r="BA30" s="727"/>
      <c r="BB30" s="727" t="s">
        <v>110</v>
      </c>
      <c r="BC30" s="727"/>
      <c r="BD30" s="727"/>
      <c r="BE30" s="727"/>
      <c r="BF30" s="727"/>
    </row>
    <row r="31" spans="1:64" ht="16.5" customHeight="1">
      <c r="A31" s="509" t="s">
        <v>610</v>
      </c>
      <c r="B31" s="509"/>
      <c r="C31" s="509"/>
      <c r="D31" s="509"/>
      <c r="E31" s="509"/>
      <c r="F31" s="509"/>
      <c r="G31" s="509"/>
      <c r="H31" s="509"/>
      <c r="I31" s="515">
        <v>49452</v>
      </c>
      <c r="J31" s="516"/>
      <c r="K31" s="516"/>
      <c r="L31" s="516"/>
      <c r="M31" s="516"/>
      <c r="N31" s="516">
        <v>2197</v>
      </c>
      <c r="O31" s="516"/>
      <c r="P31" s="516"/>
      <c r="Q31" s="516"/>
      <c r="R31" s="516"/>
      <c r="S31" s="516">
        <v>5295</v>
      </c>
      <c r="T31" s="516"/>
      <c r="U31" s="516"/>
      <c r="V31" s="516"/>
      <c r="W31" s="516"/>
      <c r="X31" s="516">
        <v>5711</v>
      </c>
      <c r="Y31" s="516"/>
      <c r="Z31" s="516"/>
      <c r="AA31" s="516"/>
      <c r="AB31" s="516"/>
      <c r="AC31" s="516">
        <v>5596</v>
      </c>
      <c r="AD31" s="516"/>
      <c r="AE31" s="516"/>
      <c r="AF31" s="516"/>
      <c r="AG31" s="516"/>
      <c r="AH31" s="516">
        <v>175</v>
      </c>
      <c r="AI31" s="516"/>
      <c r="AJ31" s="516"/>
      <c r="AK31" s="516"/>
      <c r="AL31" s="516"/>
      <c r="AM31" s="757">
        <v>0</v>
      </c>
      <c r="AN31" s="757"/>
      <c r="AO31" s="757"/>
      <c r="AP31" s="757"/>
      <c r="AQ31" s="757"/>
      <c r="AR31" s="516">
        <v>26282</v>
      </c>
      <c r="AS31" s="516"/>
      <c r="AT31" s="516"/>
      <c r="AU31" s="516"/>
      <c r="AV31" s="516"/>
      <c r="AW31" s="516">
        <v>4196</v>
      </c>
      <c r="AX31" s="516"/>
      <c r="AY31" s="516"/>
      <c r="AZ31" s="516"/>
      <c r="BA31" s="516"/>
      <c r="BB31" s="757">
        <v>0</v>
      </c>
      <c r="BC31" s="757"/>
      <c r="BD31" s="757"/>
      <c r="BE31" s="757"/>
      <c r="BF31" s="757"/>
      <c r="BH31" s="11"/>
      <c r="BI31" s="11"/>
      <c r="BJ31" s="11"/>
      <c r="BK31" s="11"/>
      <c r="BL31" s="11"/>
    </row>
    <row r="32" spans="1:64" ht="16.5" customHeight="1">
      <c r="A32" s="494">
        <v>19</v>
      </c>
      <c r="B32" s="494"/>
      <c r="C32" s="494"/>
      <c r="D32" s="494"/>
      <c r="E32" s="494"/>
      <c r="F32" s="494"/>
      <c r="G32" s="494"/>
      <c r="H32" s="494"/>
      <c r="I32" s="515">
        <v>8880</v>
      </c>
      <c r="J32" s="516"/>
      <c r="K32" s="516"/>
      <c r="L32" s="516"/>
      <c r="M32" s="516"/>
      <c r="N32" s="516">
        <v>681</v>
      </c>
      <c r="O32" s="516"/>
      <c r="P32" s="516"/>
      <c r="Q32" s="516"/>
      <c r="R32" s="516"/>
      <c r="S32" s="516">
        <v>2531</v>
      </c>
      <c r="T32" s="516"/>
      <c r="U32" s="516"/>
      <c r="V32" s="516"/>
      <c r="W32" s="516"/>
      <c r="X32" s="516">
        <v>461</v>
      </c>
      <c r="Y32" s="516"/>
      <c r="Z32" s="516"/>
      <c r="AA32" s="516"/>
      <c r="AB32" s="516"/>
      <c r="AC32" s="516">
        <v>5063</v>
      </c>
      <c r="AD32" s="516"/>
      <c r="AE32" s="516"/>
      <c r="AF32" s="516"/>
      <c r="AG32" s="516"/>
      <c r="AH32" s="516">
        <v>144</v>
      </c>
      <c r="AI32" s="516"/>
      <c r="AJ32" s="516"/>
      <c r="AK32" s="516"/>
      <c r="AL32" s="516"/>
      <c r="AM32" s="757">
        <v>0</v>
      </c>
      <c r="AN32" s="757"/>
      <c r="AO32" s="757"/>
      <c r="AP32" s="757"/>
      <c r="AQ32" s="757"/>
      <c r="AR32" s="757">
        <f>SUM(AR34:AR47)</f>
        <v>0</v>
      </c>
      <c r="AS32" s="757"/>
      <c r="AT32" s="757"/>
      <c r="AU32" s="757"/>
      <c r="AV32" s="757"/>
      <c r="AW32" s="757">
        <f>SUM(AW34:AW47)</f>
        <v>0</v>
      </c>
      <c r="AX32" s="757"/>
      <c r="AY32" s="757"/>
      <c r="AZ32" s="757"/>
      <c r="BA32" s="757"/>
      <c r="BB32" s="757">
        <v>0</v>
      </c>
      <c r="BC32" s="757"/>
      <c r="BD32" s="757"/>
      <c r="BE32" s="757"/>
      <c r="BF32" s="757"/>
      <c r="BH32" s="11"/>
      <c r="BI32" s="11"/>
      <c r="BJ32" s="11"/>
      <c r="BK32" s="11"/>
      <c r="BL32" s="11"/>
    </row>
    <row r="33" spans="1:64" ht="16.5" customHeight="1">
      <c r="A33" s="572">
        <v>20</v>
      </c>
      <c r="B33" s="572"/>
      <c r="C33" s="572"/>
      <c r="D33" s="572"/>
      <c r="E33" s="572"/>
      <c r="F33" s="572"/>
      <c r="G33" s="572"/>
      <c r="H33" s="572"/>
      <c r="I33" s="775">
        <f>SUM(I35:I48)</f>
        <v>11023</v>
      </c>
      <c r="J33" s="641"/>
      <c r="K33" s="641"/>
      <c r="L33" s="641"/>
      <c r="M33" s="641"/>
      <c r="N33" s="641">
        <f>SUM(N35:N48)</f>
        <v>958</v>
      </c>
      <c r="O33" s="641"/>
      <c r="P33" s="641"/>
      <c r="Q33" s="641"/>
      <c r="R33" s="641"/>
      <c r="S33" s="641">
        <f>SUM(S35:S48)</f>
        <v>4029</v>
      </c>
      <c r="T33" s="641"/>
      <c r="U33" s="641"/>
      <c r="V33" s="641"/>
      <c r="W33" s="641"/>
      <c r="X33" s="773">
        <f>SUM(X35:X48)</f>
        <v>0</v>
      </c>
      <c r="Y33" s="773"/>
      <c r="Z33" s="773"/>
      <c r="AA33" s="773"/>
      <c r="AB33" s="773"/>
      <c r="AC33" s="641">
        <f>SUM(AC35:AC48)</f>
        <v>5703</v>
      </c>
      <c r="AD33" s="641"/>
      <c r="AE33" s="641"/>
      <c r="AF33" s="641"/>
      <c r="AG33" s="641"/>
      <c r="AH33" s="641">
        <f>SUM(AH35:AH48)</f>
        <v>119</v>
      </c>
      <c r="AI33" s="641"/>
      <c r="AJ33" s="641"/>
      <c r="AK33" s="641"/>
      <c r="AL33" s="641"/>
      <c r="AM33" s="773">
        <v>0</v>
      </c>
      <c r="AN33" s="773"/>
      <c r="AO33" s="773"/>
      <c r="AP33" s="773"/>
      <c r="AQ33" s="773"/>
      <c r="AR33" s="773">
        <f>SUM(AR35:AR48)</f>
        <v>0</v>
      </c>
      <c r="AS33" s="773"/>
      <c r="AT33" s="773"/>
      <c r="AU33" s="773"/>
      <c r="AV33" s="773"/>
      <c r="AW33" s="773">
        <f>SUM(AW35:AW48)</f>
        <v>0</v>
      </c>
      <c r="AX33" s="773"/>
      <c r="AY33" s="773"/>
      <c r="AZ33" s="773"/>
      <c r="BA33" s="773"/>
      <c r="BB33" s="773">
        <f>SUM(BB35:BB48)</f>
        <v>214</v>
      </c>
      <c r="BC33" s="773"/>
      <c r="BD33" s="773"/>
      <c r="BE33" s="773"/>
      <c r="BF33" s="773"/>
      <c r="BH33" s="11"/>
      <c r="BI33" s="11"/>
      <c r="BJ33" s="11"/>
      <c r="BK33" s="11"/>
      <c r="BL33" s="11"/>
    </row>
    <row r="34" spans="1:64" ht="16.5" customHeight="1">
      <c r="A34" s="509"/>
      <c r="B34" s="509"/>
      <c r="C34" s="509"/>
      <c r="D34" s="509"/>
      <c r="E34" s="509"/>
      <c r="F34" s="509"/>
      <c r="G34" s="509"/>
      <c r="H34" s="509"/>
      <c r="I34" s="515"/>
      <c r="J34" s="516"/>
      <c r="K34" s="516"/>
      <c r="L34" s="516"/>
      <c r="M34" s="516"/>
      <c r="N34" s="516"/>
      <c r="O34" s="516"/>
      <c r="P34" s="516"/>
      <c r="Q34" s="516"/>
      <c r="R34" s="516"/>
      <c r="S34" s="516"/>
      <c r="T34" s="516"/>
      <c r="U34" s="516"/>
      <c r="V34" s="516"/>
      <c r="W34" s="516"/>
      <c r="X34" s="516"/>
      <c r="Y34" s="516"/>
      <c r="Z34" s="516"/>
      <c r="AA34" s="516"/>
      <c r="AB34" s="516"/>
      <c r="AC34" s="516"/>
      <c r="AD34" s="516"/>
      <c r="AE34" s="516"/>
      <c r="AF34" s="516"/>
      <c r="AG34" s="516"/>
      <c r="AH34" s="516"/>
      <c r="AI34" s="516"/>
      <c r="AJ34" s="516"/>
      <c r="AK34" s="516"/>
      <c r="AL34" s="516"/>
      <c r="AM34" s="516"/>
      <c r="AN34" s="516"/>
      <c r="AO34" s="516"/>
      <c r="AP34" s="516"/>
      <c r="AQ34" s="516"/>
      <c r="AR34" s="516"/>
      <c r="AS34" s="516"/>
      <c r="AT34" s="516"/>
      <c r="AU34" s="516"/>
      <c r="AV34" s="516"/>
      <c r="AW34" s="516"/>
      <c r="AX34" s="516"/>
      <c r="AY34" s="516"/>
      <c r="AZ34" s="516"/>
      <c r="BA34" s="516"/>
      <c r="BB34" s="516"/>
      <c r="BC34" s="516"/>
      <c r="BD34" s="516"/>
      <c r="BE34" s="516"/>
      <c r="BF34" s="516"/>
      <c r="BH34" s="11"/>
      <c r="BI34" s="11"/>
      <c r="BJ34" s="11"/>
      <c r="BK34" s="11"/>
      <c r="BL34" s="11"/>
    </row>
    <row r="35" spans="1:64" ht="16.5" customHeight="1">
      <c r="A35" s="508" t="s">
        <v>113</v>
      </c>
      <c r="B35" s="508"/>
      <c r="C35" s="508"/>
      <c r="D35" s="508"/>
      <c r="E35" s="508"/>
      <c r="F35" s="508"/>
      <c r="G35" s="508"/>
      <c r="H35" s="509"/>
      <c r="I35" s="515">
        <f>SUM(N35:BA35)</f>
        <v>623</v>
      </c>
      <c r="J35" s="516"/>
      <c r="K35" s="516"/>
      <c r="L35" s="516"/>
      <c r="M35" s="516"/>
      <c r="N35" s="757">
        <v>0</v>
      </c>
      <c r="O35" s="774"/>
      <c r="P35" s="774"/>
      <c r="Q35" s="774"/>
      <c r="R35" s="774"/>
      <c r="S35" s="774">
        <v>235</v>
      </c>
      <c r="T35" s="774"/>
      <c r="U35" s="774"/>
      <c r="V35" s="774"/>
      <c r="W35" s="774"/>
      <c r="X35" s="757">
        <v>0</v>
      </c>
      <c r="Y35" s="774"/>
      <c r="Z35" s="774"/>
      <c r="AA35" s="774"/>
      <c r="AB35" s="774"/>
      <c r="AC35" s="776">
        <v>382</v>
      </c>
      <c r="AD35" s="776"/>
      <c r="AE35" s="776"/>
      <c r="AF35" s="776"/>
      <c r="AG35" s="776"/>
      <c r="AH35" s="776">
        <v>6</v>
      </c>
      <c r="AI35" s="776"/>
      <c r="AJ35" s="776"/>
      <c r="AK35" s="776"/>
      <c r="AL35" s="776"/>
      <c r="AM35" s="757">
        <v>0</v>
      </c>
      <c r="AN35" s="774"/>
      <c r="AO35" s="774"/>
      <c r="AP35" s="774"/>
      <c r="AQ35" s="774"/>
      <c r="AR35" s="757">
        <v>0</v>
      </c>
      <c r="AS35" s="774"/>
      <c r="AT35" s="774"/>
      <c r="AU35" s="774"/>
      <c r="AV35" s="774"/>
      <c r="AW35" s="757">
        <v>0</v>
      </c>
      <c r="AX35" s="774"/>
      <c r="AY35" s="774"/>
      <c r="AZ35" s="774"/>
      <c r="BA35" s="774"/>
      <c r="BB35" s="757">
        <v>0</v>
      </c>
      <c r="BC35" s="774"/>
      <c r="BD35" s="774"/>
      <c r="BE35" s="774"/>
      <c r="BF35" s="774"/>
      <c r="BH35" s="11"/>
      <c r="BI35" s="11"/>
      <c r="BJ35" s="11"/>
      <c r="BK35" s="11"/>
      <c r="BL35" s="11"/>
    </row>
    <row r="36" spans="1:64" ht="16.5" customHeight="1">
      <c r="A36" s="508" t="s">
        <v>344</v>
      </c>
      <c r="B36" s="508"/>
      <c r="C36" s="508"/>
      <c r="D36" s="508"/>
      <c r="E36" s="508"/>
      <c r="F36" s="508"/>
      <c r="G36" s="508"/>
      <c r="H36" s="509"/>
      <c r="I36" s="515">
        <f>SUM(N36:BF36)</f>
        <v>796</v>
      </c>
      <c r="J36" s="516"/>
      <c r="K36" s="516"/>
      <c r="L36" s="516"/>
      <c r="M36" s="516"/>
      <c r="N36" s="774">
        <v>49</v>
      </c>
      <c r="O36" s="774"/>
      <c r="P36" s="774"/>
      <c r="Q36" s="774"/>
      <c r="R36" s="774"/>
      <c r="S36" s="774">
        <v>335</v>
      </c>
      <c r="T36" s="774"/>
      <c r="U36" s="774"/>
      <c r="V36" s="774"/>
      <c r="W36" s="774"/>
      <c r="X36" s="757">
        <v>0</v>
      </c>
      <c r="Y36" s="774"/>
      <c r="Z36" s="774"/>
      <c r="AA36" s="774"/>
      <c r="AB36" s="774"/>
      <c r="AC36" s="776">
        <v>392</v>
      </c>
      <c r="AD36" s="776"/>
      <c r="AE36" s="776"/>
      <c r="AF36" s="776"/>
      <c r="AG36" s="776"/>
      <c r="AH36" s="776">
        <v>20</v>
      </c>
      <c r="AI36" s="776"/>
      <c r="AJ36" s="776"/>
      <c r="AK36" s="776"/>
      <c r="AL36" s="776"/>
      <c r="AM36" s="757">
        <v>0</v>
      </c>
      <c r="AN36" s="774"/>
      <c r="AO36" s="774"/>
      <c r="AP36" s="774"/>
      <c r="AQ36" s="774"/>
      <c r="AR36" s="757">
        <v>0</v>
      </c>
      <c r="AS36" s="774"/>
      <c r="AT36" s="774"/>
      <c r="AU36" s="774"/>
      <c r="AV36" s="774"/>
      <c r="AW36" s="757">
        <v>0</v>
      </c>
      <c r="AX36" s="774"/>
      <c r="AY36" s="774"/>
      <c r="AZ36" s="774"/>
      <c r="BA36" s="774"/>
      <c r="BB36" s="757">
        <v>0</v>
      </c>
      <c r="BC36" s="774"/>
      <c r="BD36" s="774"/>
      <c r="BE36" s="774"/>
      <c r="BF36" s="774"/>
      <c r="BH36" s="84"/>
      <c r="BI36" s="84"/>
      <c r="BJ36" s="84"/>
      <c r="BK36" s="84"/>
      <c r="BL36" s="84"/>
    </row>
    <row r="37" spans="1:64" ht="16.5" customHeight="1">
      <c r="A37" s="508" t="s">
        <v>48</v>
      </c>
      <c r="B37" s="508"/>
      <c r="C37" s="508"/>
      <c r="D37" s="508"/>
      <c r="E37" s="508"/>
      <c r="F37" s="508"/>
      <c r="G37" s="508"/>
      <c r="H37" s="509"/>
      <c r="I37" s="515">
        <f>SUM(N37:BF37)</f>
        <v>1054</v>
      </c>
      <c r="J37" s="516"/>
      <c r="K37" s="516"/>
      <c r="L37" s="516"/>
      <c r="M37" s="516"/>
      <c r="N37" s="516">
        <v>47</v>
      </c>
      <c r="O37" s="516"/>
      <c r="P37" s="516"/>
      <c r="Q37" s="516"/>
      <c r="R37" s="516"/>
      <c r="S37" s="516">
        <v>409</v>
      </c>
      <c r="T37" s="516"/>
      <c r="U37" s="516"/>
      <c r="V37" s="516"/>
      <c r="W37" s="516"/>
      <c r="X37" s="757">
        <v>0</v>
      </c>
      <c r="Y37" s="774"/>
      <c r="Z37" s="774"/>
      <c r="AA37" s="774"/>
      <c r="AB37" s="774"/>
      <c r="AC37" s="776">
        <v>488</v>
      </c>
      <c r="AD37" s="776"/>
      <c r="AE37" s="776"/>
      <c r="AF37" s="776"/>
      <c r="AG37" s="776"/>
      <c r="AH37" s="776">
        <v>15</v>
      </c>
      <c r="AI37" s="776"/>
      <c r="AJ37" s="776"/>
      <c r="AK37" s="776"/>
      <c r="AL37" s="776"/>
      <c r="AM37" s="757">
        <v>0</v>
      </c>
      <c r="AN37" s="774"/>
      <c r="AO37" s="774"/>
      <c r="AP37" s="774"/>
      <c r="AQ37" s="774"/>
      <c r="AR37" s="757">
        <v>0</v>
      </c>
      <c r="AS37" s="774"/>
      <c r="AT37" s="774"/>
      <c r="AU37" s="774"/>
      <c r="AV37" s="774"/>
      <c r="AW37" s="757">
        <v>0</v>
      </c>
      <c r="AX37" s="774"/>
      <c r="AY37" s="774"/>
      <c r="AZ37" s="774"/>
      <c r="BA37" s="774"/>
      <c r="BB37" s="757">
        <v>95</v>
      </c>
      <c r="BC37" s="774"/>
      <c r="BD37" s="774"/>
      <c r="BE37" s="774"/>
      <c r="BF37" s="774"/>
      <c r="BH37" s="16"/>
      <c r="BI37" s="16"/>
      <c r="BJ37" s="16"/>
      <c r="BK37" s="16"/>
      <c r="BL37" s="16"/>
    </row>
    <row r="38" spans="1:64" ht="16.5" customHeight="1">
      <c r="A38" s="508" t="s">
        <v>49</v>
      </c>
      <c r="B38" s="508"/>
      <c r="C38" s="508"/>
      <c r="D38" s="508"/>
      <c r="E38" s="508"/>
      <c r="F38" s="508"/>
      <c r="G38" s="508"/>
      <c r="H38" s="509"/>
      <c r="I38" s="515">
        <f>SUM(N38:BF38)</f>
        <v>1431</v>
      </c>
      <c r="J38" s="516"/>
      <c r="K38" s="516"/>
      <c r="L38" s="516"/>
      <c r="M38" s="516"/>
      <c r="N38" s="516">
        <v>162</v>
      </c>
      <c r="O38" s="516"/>
      <c r="P38" s="516"/>
      <c r="Q38" s="516"/>
      <c r="R38" s="516"/>
      <c r="S38" s="516">
        <v>746</v>
      </c>
      <c r="T38" s="516"/>
      <c r="U38" s="516"/>
      <c r="V38" s="516"/>
      <c r="W38" s="516"/>
      <c r="X38" s="757">
        <v>0</v>
      </c>
      <c r="Y38" s="774"/>
      <c r="Z38" s="774"/>
      <c r="AA38" s="774"/>
      <c r="AB38" s="774"/>
      <c r="AC38" s="776">
        <v>465</v>
      </c>
      <c r="AD38" s="776"/>
      <c r="AE38" s="776"/>
      <c r="AF38" s="776"/>
      <c r="AG38" s="776"/>
      <c r="AH38" s="776">
        <v>12</v>
      </c>
      <c r="AI38" s="776"/>
      <c r="AJ38" s="776"/>
      <c r="AK38" s="776"/>
      <c r="AL38" s="776"/>
      <c r="AM38" s="757">
        <v>0</v>
      </c>
      <c r="AN38" s="774"/>
      <c r="AO38" s="774"/>
      <c r="AP38" s="774"/>
      <c r="AQ38" s="774"/>
      <c r="AR38" s="757">
        <v>0</v>
      </c>
      <c r="AS38" s="774"/>
      <c r="AT38" s="774"/>
      <c r="AU38" s="774"/>
      <c r="AV38" s="774"/>
      <c r="AW38" s="757">
        <v>0</v>
      </c>
      <c r="AX38" s="774"/>
      <c r="AY38" s="774"/>
      <c r="AZ38" s="774"/>
      <c r="BA38" s="774"/>
      <c r="BB38" s="757">
        <v>46</v>
      </c>
      <c r="BC38" s="774"/>
      <c r="BD38" s="774"/>
      <c r="BE38" s="774"/>
      <c r="BF38" s="774"/>
      <c r="BL38" s="296"/>
    </row>
    <row r="39" spans="1:58" ht="16.5" customHeight="1">
      <c r="A39" s="508" t="s">
        <v>50</v>
      </c>
      <c r="B39" s="508"/>
      <c r="C39" s="508"/>
      <c r="D39" s="508"/>
      <c r="E39" s="508"/>
      <c r="F39" s="508"/>
      <c r="G39" s="508"/>
      <c r="H39" s="509"/>
      <c r="I39" s="515">
        <f>SUM(N39:BF39)</f>
        <v>910</v>
      </c>
      <c r="J39" s="516"/>
      <c r="K39" s="516"/>
      <c r="L39" s="516"/>
      <c r="M39" s="516"/>
      <c r="N39" s="516">
        <v>282</v>
      </c>
      <c r="O39" s="516"/>
      <c r="P39" s="516"/>
      <c r="Q39" s="516"/>
      <c r="R39" s="516"/>
      <c r="S39" s="516">
        <v>261</v>
      </c>
      <c r="T39" s="516"/>
      <c r="U39" s="516"/>
      <c r="V39" s="516"/>
      <c r="W39" s="516"/>
      <c r="X39" s="757">
        <v>0</v>
      </c>
      <c r="Y39" s="774"/>
      <c r="Z39" s="774"/>
      <c r="AA39" s="774"/>
      <c r="AB39" s="774"/>
      <c r="AC39" s="776">
        <v>358</v>
      </c>
      <c r="AD39" s="776"/>
      <c r="AE39" s="776"/>
      <c r="AF39" s="776"/>
      <c r="AG39" s="776"/>
      <c r="AH39" s="776">
        <v>9</v>
      </c>
      <c r="AI39" s="776"/>
      <c r="AJ39" s="776"/>
      <c r="AK39" s="776"/>
      <c r="AL39" s="776"/>
      <c r="AM39" s="757">
        <v>0</v>
      </c>
      <c r="AN39" s="774"/>
      <c r="AO39" s="774"/>
      <c r="AP39" s="774"/>
      <c r="AQ39" s="774"/>
      <c r="AR39" s="757">
        <v>0</v>
      </c>
      <c r="AS39" s="774"/>
      <c r="AT39" s="774"/>
      <c r="AU39" s="774"/>
      <c r="AV39" s="774"/>
      <c r="AW39" s="757">
        <v>0</v>
      </c>
      <c r="AX39" s="774"/>
      <c r="AY39" s="774"/>
      <c r="AZ39" s="774"/>
      <c r="BA39" s="774"/>
      <c r="BB39" s="757">
        <v>0</v>
      </c>
      <c r="BC39" s="774"/>
      <c r="BD39" s="774"/>
      <c r="BE39" s="774"/>
      <c r="BF39" s="774"/>
    </row>
    <row r="40" spans="1:58" ht="16.5" customHeight="1">
      <c r="A40" s="508"/>
      <c r="B40" s="508"/>
      <c r="C40" s="508"/>
      <c r="D40" s="508"/>
      <c r="E40" s="508"/>
      <c r="F40" s="508"/>
      <c r="G40" s="508"/>
      <c r="H40" s="509"/>
      <c r="I40" s="515"/>
      <c r="J40" s="516"/>
      <c r="K40" s="516"/>
      <c r="L40" s="516"/>
      <c r="M40" s="516"/>
      <c r="N40" s="516"/>
      <c r="O40" s="516"/>
      <c r="P40" s="516"/>
      <c r="Q40" s="516"/>
      <c r="R40" s="516"/>
      <c r="S40" s="516"/>
      <c r="T40" s="516"/>
      <c r="U40" s="516"/>
      <c r="V40" s="516"/>
      <c r="W40" s="516"/>
      <c r="X40" s="516"/>
      <c r="Y40" s="516"/>
      <c r="Z40" s="516"/>
      <c r="AA40" s="516"/>
      <c r="AB40" s="516"/>
      <c r="AC40" s="516"/>
      <c r="AD40" s="516"/>
      <c r="AE40" s="516"/>
      <c r="AF40" s="516"/>
      <c r="AG40" s="516"/>
      <c r="AH40" s="516"/>
      <c r="AI40" s="516"/>
      <c r="AJ40" s="516"/>
      <c r="AK40" s="516"/>
      <c r="AL40" s="516"/>
      <c r="AM40" s="516"/>
      <c r="AN40" s="516"/>
      <c r="AO40" s="516"/>
      <c r="AP40" s="516"/>
      <c r="AQ40" s="516"/>
      <c r="AR40" s="516"/>
      <c r="AS40" s="516"/>
      <c r="AT40" s="516"/>
      <c r="AU40" s="516"/>
      <c r="AV40" s="516"/>
      <c r="AW40" s="516"/>
      <c r="AX40" s="516"/>
      <c r="AY40" s="516"/>
      <c r="AZ40" s="516"/>
      <c r="BA40" s="516"/>
      <c r="BB40" s="516"/>
      <c r="BC40" s="516"/>
      <c r="BD40" s="516"/>
      <c r="BE40" s="516"/>
      <c r="BF40" s="516"/>
    </row>
    <row r="41" spans="1:58" ht="16.5" customHeight="1">
      <c r="A41" s="508" t="s">
        <v>51</v>
      </c>
      <c r="B41" s="508"/>
      <c r="C41" s="508"/>
      <c r="D41" s="508"/>
      <c r="E41" s="508"/>
      <c r="F41" s="508"/>
      <c r="G41" s="508"/>
      <c r="H41" s="509"/>
      <c r="I41" s="515">
        <f>SUM(N41:BF41)</f>
        <v>832</v>
      </c>
      <c r="J41" s="516"/>
      <c r="K41" s="516"/>
      <c r="L41" s="516"/>
      <c r="M41" s="516"/>
      <c r="N41" s="516">
        <v>121</v>
      </c>
      <c r="O41" s="516"/>
      <c r="P41" s="516"/>
      <c r="Q41" s="516"/>
      <c r="R41" s="516"/>
      <c r="S41" s="516">
        <v>236</v>
      </c>
      <c r="T41" s="516"/>
      <c r="U41" s="516"/>
      <c r="V41" s="516"/>
      <c r="W41" s="516"/>
      <c r="X41" s="757">
        <v>0</v>
      </c>
      <c r="Y41" s="774"/>
      <c r="Z41" s="774"/>
      <c r="AA41" s="774"/>
      <c r="AB41" s="774"/>
      <c r="AC41" s="776">
        <v>464</v>
      </c>
      <c r="AD41" s="776"/>
      <c r="AE41" s="776"/>
      <c r="AF41" s="776"/>
      <c r="AG41" s="776"/>
      <c r="AH41" s="776">
        <v>11</v>
      </c>
      <c r="AI41" s="776"/>
      <c r="AJ41" s="776"/>
      <c r="AK41" s="776"/>
      <c r="AL41" s="776"/>
      <c r="AM41" s="757">
        <v>0</v>
      </c>
      <c r="AN41" s="774"/>
      <c r="AO41" s="774"/>
      <c r="AP41" s="774"/>
      <c r="AQ41" s="774"/>
      <c r="AR41" s="757">
        <v>0</v>
      </c>
      <c r="AS41" s="774"/>
      <c r="AT41" s="774"/>
      <c r="AU41" s="774"/>
      <c r="AV41" s="774"/>
      <c r="AW41" s="757">
        <v>0</v>
      </c>
      <c r="AX41" s="774"/>
      <c r="AY41" s="774"/>
      <c r="AZ41" s="774"/>
      <c r="BA41" s="774"/>
      <c r="BB41" s="757">
        <v>0</v>
      </c>
      <c r="BC41" s="774"/>
      <c r="BD41" s="774"/>
      <c r="BE41" s="774"/>
      <c r="BF41" s="774"/>
    </row>
    <row r="42" spans="1:58" ht="16.5" customHeight="1">
      <c r="A42" s="508" t="s">
        <v>52</v>
      </c>
      <c r="B42" s="508"/>
      <c r="C42" s="508"/>
      <c r="D42" s="508"/>
      <c r="E42" s="508"/>
      <c r="F42" s="508"/>
      <c r="G42" s="508"/>
      <c r="H42" s="509"/>
      <c r="I42" s="515">
        <f>SUM(N42:BF42)</f>
        <v>803</v>
      </c>
      <c r="J42" s="516"/>
      <c r="K42" s="516"/>
      <c r="L42" s="516"/>
      <c r="M42" s="516"/>
      <c r="N42" s="516">
        <v>8</v>
      </c>
      <c r="O42" s="516"/>
      <c r="P42" s="516"/>
      <c r="Q42" s="516"/>
      <c r="R42" s="516"/>
      <c r="S42" s="516">
        <v>216</v>
      </c>
      <c r="T42" s="516"/>
      <c r="U42" s="516"/>
      <c r="V42" s="516"/>
      <c r="W42" s="516"/>
      <c r="X42" s="757">
        <v>0</v>
      </c>
      <c r="Y42" s="774"/>
      <c r="Z42" s="774"/>
      <c r="AA42" s="774"/>
      <c r="AB42" s="774"/>
      <c r="AC42" s="776">
        <v>563</v>
      </c>
      <c r="AD42" s="776"/>
      <c r="AE42" s="776"/>
      <c r="AF42" s="776"/>
      <c r="AG42" s="776"/>
      <c r="AH42" s="776">
        <v>11</v>
      </c>
      <c r="AI42" s="776"/>
      <c r="AJ42" s="776"/>
      <c r="AK42" s="776"/>
      <c r="AL42" s="776"/>
      <c r="AM42" s="757">
        <v>0</v>
      </c>
      <c r="AN42" s="774"/>
      <c r="AO42" s="774"/>
      <c r="AP42" s="774"/>
      <c r="AQ42" s="774"/>
      <c r="AR42" s="757">
        <v>0</v>
      </c>
      <c r="AS42" s="774"/>
      <c r="AT42" s="774"/>
      <c r="AU42" s="774"/>
      <c r="AV42" s="774"/>
      <c r="AW42" s="757">
        <v>0</v>
      </c>
      <c r="AX42" s="774"/>
      <c r="AY42" s="774"/>
      <c r="AZ42" s="774"/>
      <c r="BA42" s="774"/>
      <c r="BB42" s="757">
        <v>5</v>
      </c>
      <c r="BC42" s="774"/>
      <c r="BD42" s="774"/>
      <c r="BE42" s="774"/>
      <c r="BF42" s="774"/>
    </row>
    <row r="43" spans="1:58" ht="16.5" customHeight="1">
      <c r="A43" s="508" t="s">
        <v>53</v>
      </c>
      <c r="B43" s="508"/>
      <c r="C43" s="508"/>
      <c r="D43" s="508"/>
      <c r="E43" s="508"/>
      <c r="F43" s="508"/>
      <c r="G43" s="508"/>
      <c r="H43" s="509"/>
      <c r="I43" s="515">
        <f>SUM(N43:BF43)</f>
        <v>998</v>
      </c>
      <c r="J43" s="516"/>
      <c r="K43" s="516"/>
      <c r="L43" s="516"/>
      <c r="M43" s="516"/>
      <c r="N43" s="516">
        <v>51</v>
      </c>
      <c r="O43" s="516"/>
      <c r="P43" s="516"/>
      <c r="Q43" s="516"/>
      <c r="R43" s="516"/>
      <c r="S43" s="516">
        <v>427</v>
      </c>
      <c r="T43" s="516"/>
      <c r="U43" s="516"/>
      <c r="V43" s="516"/>
      <c r="W43" s="516"/>
      <c r="X43" s="757">
        <v>0</v>
      </c>
      <c r="Y43" s="774"/>
      <c r="Z43" s="774"/>
      <c r="AA43" s="774"/>
      <c r="AB43" s="774"/>
      <c r="AC43" s="776">
        <v>471</v>
      </c>
      <c r="AD43" s="776"/>
      <c r="AE43" s="776"/>
      <c r="AF43" s="776"/>
      <c r="AG43" s="776"/>
      <c r="AH43" s="776">
        <v>7</v>
      </c>
      <c r="AI43" s="776"/>
      <c r="AJ43" s="776"/>
      <c r="AK43" s="776"/>
      <c r="AL43" s="776"/>
      <c r="AM43" s="757">
        <v>0</v>
      </c>
      <c r="AN43" s="774"/>
      <c r="AO43" s="774"/>
      <c r="AP43" s="774"/>
      <c r="AQ43" s="774"/>
      <c r="AR43" s="757">
        <v>0</v>
      </c>
      <c r="AS43" s="774"/>
      <c r="AT43" s="774"/>
      <c r="AU43" s="774"/>
      <c r="AV43" s="774"/>
      <c r="AW43" s="757">
        <v>0</v>
      </c>
      <c r="AX43" s="774"/>
      <c r="AY43" s="774"/>
      <c r="AZ43" s="774"/>
      <c r="BA43" s="774"/>
      <c r="BB43" s="757">
        <v>42</v>
      </c>
      <c r="BC43" s="774"/>
      <c r="BD43" s="774"/>
      <c r="BE43" s="774"/>
      <c r="BF43" s="774"/>
    </row>
    <row r="44" spans="1:58" ht="16.5" customHeight="1">
      <c r="A44" s="508" t="s">
        <v>54</v>
      </c>
      <c r="B44" s="508"/>
      <c r="C44" s="508"/>
      <c r="D44" s="508"/>
      <c r="E44" s="508"/>
      <c r="F44" s="508"/>
      <c r="G44" s="508"/>
      <c r="H44" s="509"/>
      <c r="I44" s="515">
        <f>SUM(N44:BF44)</f>
        <v>954</v>
      </c>
      <c r="J44" s="516"/>
      <c r="K44" s="516"/>
      <c r="L44" s="516"/>
      <c r="M44" s="516"/>
      <c r="N44" s="516">
        <v>36</v>
      </c>
      <c r="O44" s="516"/>
      <c r="P44" s="516"/>
      <c r="Q44" s="516"/>
      <c r="R44" s="516"/>
      <c r="S44" s="516">
        <v>320</v>
      </c>
      <c r="T44" s="516"/>
      <c r="U44" s="516"/>
      <c r="V44" s="516"/>
      <c r="W44" s="516"/>
      <c r="X44" s="757">
        <v>0</v>
      </c>
      <c r="Y44" s="774"/>
      <c r="Z44" s="774"/>
      <c r="AA44" s="774"/>
      <c r="AB44" s="774"/>
      <c r="AC44" s="776">
        <v>572</v>
      </c>
      <c r="AD44" s="776"/>
      <c r="AE44" s="776"/>
      <c r="AF44" s="776"/>
      <c r="AG44" s="776"/>
      <c r="AH44" s="776">
        <v>2</v>
      </c>
      <c r="AI44" s="776"/>
      <c r="AJ44" s="776"/>
      <c r="AK44" s="776"/>
      <c r="AL44" s="776"/>
      <c r="AM44" s="757">
        <v>0</v>
      </c>
      <c r="AN44" s="774"/>
      <c r="AO44" s="774"/>
      <c r="AP44" s="774"/>
      <c r="AQ44" s="774"/>
      <c r="AR44" s="757">
        <v>0</v>
      </c>
      <c r="AS44" s="774"/>
      <c r="AT44" s="774"/>
      <c r="AU44" s="774"/>
      <c r="AV44" s="774"/>
      <c r="AW44" s="757">
        <v>0</v>
      </c>
      <c r="AX44" s="774"/>
      <c r="AY44" s="774"/>
      <c r="AZ44" s="774"/>
      <c r="BA44" s="774"/>
      <c r="BB44" s="757">
        <v>24</v>
      </c>
      <c r="BC44" s="774"/>
      <c r="BD44" s="774"/>
      <c r="BE44" s="774"/>
      <c r="BF44" s="774"/>
    </row>
    <row r="45" spans="1:58" ht="16.5" customHeight="1">
      <c r="A45" s="508" t="s">
        <v>617</v>
      </c>
      <c r="B45" s="508"/>
      <c r="C45" s="508"/>
      <c r="D45" s="508"/>
      <c r="E45" s="508"/>
      <c r="F45" s="508"/>
      <c r="G45" s="508"/>
      <c r="H45" s="509"/>
      <c r="I45" s="515">
        <f>SUM(N45:BF45)</f>
        <v>774</v>
      </c>
      <c r="J45" s="516"/>
      <c r="K45" s="516"/>
      <c r="L45" s="516"/>
      <c r="M45" s="516"/>
      <c r="N45" s="516">
        <v>147</v>
      </c>
      <c r="O45" s="516"/>
      <c r="P45" s="516"/>
      <c r="Q45" s="516"/>
      <c r="R45" s="516"/>
      <c r="S45" s="516">
        <v>130</v>
      </c>
      <c r="T45" s="516"/>
      <c r="U45" s="516"/>
      <c r="V45" s="516"/>
      <c r="W45" s="516"/>
      <c r="X45" s="757">
        <v>0</v>
      </c>
      <c r="Y45" s="774"/>
      <c r="Z45" s="774"/>
      <c r="AA45" s="774"/>
      <c r="AB45" s="774"/>
      <c r="AC45" s="776">
        <v>486</v>
      </c>
      <c r="AD45" s="776"/>
      <c r="AE45" s="776"/>
      <c r="AF45" s="776"/>
      <c r="AG45" s="776"/>
      <c r="AH45" s="776">
        <v>10</v>
      </c>
      <c r="AI45" s="776"/>
      <c r="AJ45" s="776"/>
      <c r="AK45" s="776"/>
      <c r="AL45" s="776"/>
      <c r="AM45" s="757">
        <v>0</v>
      </c>
      <c r="AN45" s="774"/>
      <c r="AO45" s="774"/>
      <c r="AP45" s="774"/>
      <c r="AQ45" s="774"/>
      <c r="AR45" s="757">
        <v>0</v>
      </c>
      <c r="AS45" s="774"/>
      <c r="AT45" s="774"/>
      <c r="AU45" s="774"/>
      <c r="AV45" s="774"/>
      <c r="AW45" s="757">
        <v>0</v>
      </c>
      <c r="AX45" s="774"/>
      <c r="AY45" s="774"/>
      <c r="AZ45" s="774"/>
      <c r="BA45" s="774"/>
      <c r="BB45" s="757">
        <v>1</v>
      </c>
      <c r="BC45" s="774"/>
      <c r="BD45" s="774"/>
      <c r="BE45" s="774"/>
      <c r="BF45" s="774"/>
    </row>
    <row r="46" spans="1:58" ht="16.5" customHeight="1">
      <c r="A46" s="508"/>
      <c r="B46" s="508"/>
      <c r="C46" s="508"/>
      <c r="D46" s="508"/>
      <c r="E46" s="508"/>
      <c r="F46" s="508"/>
      <c r="G46" s="508"/>
      <c r="H46" s="509"/>
      <c r="I46" s="515"/>
      <c r="J46" s="516"/>
      <c r="K46" s="516"/>
      <c r="L46" s="516"/>
      <c r="M46" s="516"/>
      <c r="N46" s="516"/>
      <c r="O46" s="516"/>
      <c r="P46" s="516"/>
      <c r="Q46" s="516"/>
      <c r="R46" s="516"/>
      <c r="S46" s="516"/>
      <c r="T46" s="516"/>
      <c r="U46" s="516"/>
      <c r="V46" s="516"/>
      <c r="W46" s="516"/>
      <c r="X46" s="516"/>
      <c r="Y46" s="516"/>
      <c r="Z46" s="516"/>
      <c r="AA46" s="516"/>
      <c r="AB46" s="516"/>
      <c r="AC46" s="516"/>
      <c r="AD46" s="516"/>
      <c r="AE46" s="516"/>
      <c r="AF46" s="516"/>
      <c r="AG46" s="516"/>
      <c r="AH46" s="516"/>
      <c r="AI46" s="516"/>
      <c r="AJ46" s="516"/>
      <c r="AK46" s="516"/>
      <c r="AL46" s="516"/>
      <c r="AM46" s="516"/>
      <c r="AN46" s="516"/>
      <c r="AO46" s="516"/>
      <c r="AP46" s="516"/>
      <c r="AQ46" s="516"/>
      <c r="AR46" s="516"/>
      <c r="AS46" s="516"/>
      <c r="AT46" s="516"/>
      <c r="AU46" s="516"/>
      <c r="AV46" s="516"/>
      <c r="AW46" s="516"/>
      <c r="AX46" s="516"/>
      <c r="AY46" s="516"/>
      <c r="AZ46" s="516"/>
      <c r="BA46" s="516"/>
      <c r="BB46" s="516"/>
      <c r="BC46" s="516"/>
      <c r="BD46" s="516"/>
      <c r="BE46" s="516"/>
      <c r="BF46" s="516"/>
    </row>
    <row r="47" spans="1:58" ht="16.5" customHeight="1">
      <c r="A47" s="508" t="s">
        <v>55</v>
      </c>
      <c r="B47" s="508"/>
      <c r="C47" s="508"/>
      <c r="D47" s="508"/>
      <c r="E47" s="508"/>
      <c r="F47" s="508"/>
      <c r="G47" s="508"/>
      <c r="H47" s="509"/>
      <c r="I47" s="515">
        <f>SUM(N47:BF47)</f>
        <v>1089</v>
      </c>
      <c r="J47" s="516"/>
      <c r="K47" s="516"/>
      <c r="L47" s="516"/>
      <c r="M47" s="516"/>
      <c r="N47" s="516">
        <v>36</v>
      </c>
      <c r="O47" s="516"/>
      <c r="P47" s="516"/>
      <c r="Q47" s="516"/>
      <c r="R47" s="516"/>
      <c r="S47" s="516">
        <v>532</v>
      </c>
      <c r="T47" s="516"/>
      <c r="U47" s="516"/>
      <c r="V47" s="516"/>
      <c r="W47" s="516"/>
      <c r="X47" s="757">
        <v>0</v>
      </c>
      <c r="Y47" s="774"/>
      <c r="Z47" s="774"/>
      <c r="AA47" s="774"/>
      <c r="AB47" s="774"/>
      <c r="AC47" s="776">
        <v>510</v>
      </c>
      <c r="AD47" s="776"/>
      <c r="AE47" s="776"/>
      <c r="AF47" s="776"/>
      <c r="AG47" s="776"/>
      <c r="AH47" s="776">
        <v>11</v>
      </c>
      <c r="AI47" s="776"/>
      <c r="AJ47" s="776"/>
      <c r="AK47" s="776"/>
      <c r="AL47" s="776"/>
      <c r="AM47" s="757">
        <v>0</v>
      </c>
      <c r="AN47" s="774"/>
      <c r="AO47" s="774"/>
      <c r="AP47" s="774"/>
      <c r="AQ47" s="774"/>
      <c r="AR47" s="757">
        <v>0</v>
      </c>
      <c r="AS47" s="774"/>
      <c r="AT47" s="774"/>
      <c r="AU47" s="774"/>
      <c r="AV47" s="774"/>
      <c r="AW47" s="757">
        <v>0</v>
      </c>
      <c r="AX47" s="774"/>
      <c r="AY47" s="774"/>
      <c r="AZ47" s="774"/>
      <c r="BA47" s="774"/>
      <c r="BB47" s="757">
        <v>0</v>
      </c>
      <c r="BC47" s="774"/>
      <c r="BD47" s="774"/>
      <c r="BE47" s="774"/>
      <c r="BF47" s="774"/>
    </row>
    <row r="48" spans="1:58" ht="16.5" customHeight="1">
      <c r="A48" s="501" t="s">
        <v>56</v>
      </c>
      <c r="B48" s="501"/>
      <c r="C48" s="501"/>
      <c r="D48" s="501"/>
      <c r="E48" s="501"/>
      <c r="F48" s="501"/>
      <c r="G48" s="501"/>
      <c r="H48" s="502"/>
      <c r="I48" s="756">
        <f>SUM(N48:BF48)</f>
        <v>759</v>
      </c>
      <c r="J48" s="636"/>
      <c r="K48" s="636"/>
      <c r="L48" s="636"/>
      <c r="M48" s="636"/>
      <c r="N48" s="636">
        <v>19</v>
      </c>
      <c r="O48" s="636"/>
      <c r="P48" s="636"/>
      <c r="Q48" s="636"/>
      <c r="R48" s="636"/>
      <c r="S48" s="636">
        <v>182</v>
      </c>
      <c r="T48" s="636"/>
      <c r="U48" s="636"/>
      <c r="V48" s="636"/>
      <c r="W48" s="636"/>
      <c r="X48" s="757">
        <v>0</v>
      </c>
      <c r="Y48" s="774"/>
      <c r="Z48" s="774"/>
      <c r="AA48" s="774"/>
      <c r="AB48" s="774"/>
      <c r="AC48" s="777">
        <v>552</v>
      </c>
      <c r="AD48" s="777"/>
      <c r="AE48" s="777"/>
      <c r="AF48" s="777"/>
      <c r="AG48" s="777"/>
      <c r="AH48" s="777">
        <v>5</v>
      </c>
      <c r="AI48" s="777"/>
      <c r="AJ48" s="777"/>
      <c r="AK48" s="777"/>
      <c r="AL48" s="777"/>
      <c r="AM48" s="768">
        <v>0</v>
      </c>
      <c r="AN48" s="778"/>
      <c r="AO48" s="778"/>
      <c r="AP48" s="778"/>
      <c r="AQ48" s="778"/>
      <c r="AR48" s="768">
        <v>0</v>
      </c>
      <c r="AS48" s="778"/>
      <c r="AT48" s="778"/>
      <c r="AU48" s="778"/>
      <c r="AV48" s="778"/>
      <c r="AW48" s="768">
        <v>0</v>
      </c>
      <c r="AX48" s="778"/>
      <c r="AY48" s="778"/>
      <c r="AZ48" s="778"/>
      <c r="BA48" s="778"/>
      <c r="BB48" s="768">
        <v>1</v>
      </c>
      <c r="BC48" s="778"/>
      <c r="BD48" s="778"/>
      <c r="BE48" s="778"/>
      <c r="BF48" s="778"/>
    </row>
    <row r="49" spans="1:54" ht="13.5" customHeight="1">
      <c r="A49" s="445" t="s">
        <v>883</v>
      </c>
      <c r="B49" s="274"/>
      <c r="C49" s="274"/>
      <c r="D49" s="274"/>
      <c r="E49" s="274"/>
      <c r="F49" s="274"/>
      <c r="G49" s="274"/>
      <c r="H49" s="274"/>
      <c r="I49" s="274"/>
      <c r="J49" s="274"/>
      <c r="K49" s="274"/>
      <c r="L49" s="274"/>
      <c r="M49" s="274"/>
      <c r="N49" s="274"/>
      <c r="O49" s="274"/>
      <c r="P49" s="274"/>
      <c r="Q49" s="274"/>
      <c r="R49" s="274"/>
      <c r="S49" s="274"/>
      <c r="T49" s="274"/>
      <c r="U49" s="274"/>
      <c r="V49" s="274"/>
      <c r="W49" s="274"/>
      <c r="X49" s="274"/>
      <c r="Y49" s="274"/>
      <c r="Z49" s="274"/>
      <c r="AA49" s="274"/>
      <c r="AB49" s="274"/>
      <c r="AC49" s="274"/>
      <c r="AD49" s="274"/>
      <c r="AE49" s="274"/>
      <c r="AF49" s="274"/>
      <c r="AG49" s="274"/>
      <c r="AH49" s="274"/>
      <c r="AI49" s="274"/>
      <c r="AJ49" s="274"/>
      <c r="AK49" s="274"/>
      <c r="AL49" s="274"/>
      <c r="AM49" s="274"/>
      <c r="AN49" s="274"/>
      <c r="AO49" s="274"/>
      <c r="AP49" s="274"/>
      <c r="AQ49" s="274"/>
      <c r="AR49" s="274"/>
      <c r="AS49" s="274"/>
      <c r="AT49" s="274"/>
      <c r="AU49" s="274"/>
      <c r="AV49" s="274"/>
      <c r="AW49" s="274"/>
      <c r="AX49" s="274"/>
      <c r="AY49" s="274"/>
      <c r="AZ49" s="274"/>
      <c r="BA49" s="274"/>
      <c r="BB49" s="104"/>
    </row>
    <row r="50" spans="1:39" ht="13.5" customHeight="1">
      <c r="A50" s="446" t="s">
        <v>706</v>
      </c>
      <c r="U50" s="2"/>
      <c r="X50" s="52"/>
      <c r="AG50" s="10"/>
      <c r="AH50" s="10"/>
      <c r="AI50" s="10"/>
      <c r="AJ50" s="8"/>
      <c r="AK50" s="32"/>
      <c r="AL50" s="32"/>
      <c r="AM50" s="33"/>
    </row>
    <row r="51" spans="1:39" ht="13.5" customHeight="1">
      <c r="A51" s="446" t="s">
        <v>705</v>
      </c>
      <c r="AG51" s="10"/>
      <c r="AH51" s="13"/>
      <c r="AI51" s="13"/>
      <c r="AJ51" s="8"/>
      <c r="AK51" s="32"/>
      <c r="AL51" s="32"/>
      <c r="AM51" s="33"/>
    </row>
    <row r="52" spans="21:39" ht="42" customHeight="1">
      <c r="U52" s="2"/>
      <c r="V52" s="2"/>
      <c r="W52" s="2"/>
      <c r="AG52" s="11"/>
      <c r="AH52" s="11"/>
      <c r="AI52" s="11"/>
      <c r="AJ52" s="8"/>
      <c r="AK52" s="29"/>
      <c r="AL52" s="29"/>
      <c r="AM52" s="30"/>
    </row>
    <row r="53" spans="21:39" ht="21" customHeight="1">
      <c r="U53" s="2"/>
      <c r="V53" s="2"/>
      <c r="W53" s="2"/>
      <c r="AG53" s="10"/>
      <c r="AH53" s="10"/>
      <c r="AI53" s="10"/>
      <c r="AJ53" s="8"/>
      <c r="AK53" s="34"/>
      <c r="AL53" s="34"/>
      <c r="AM53" s="30"/>
    </row>
    <row r="54" spans="21:39" ht="13.5" customHeight="1">
      <c r="U54" s="2"/>
      <c r="V54" s="2"/>
      <c r="W54" s="2"/>
      <c r="AG54" s="15"/>
      <c r="AH54" s="8"/>
      <c r="AI54" s="8"/>
      <c r="AJ54" s="35"/>
      <c r="AK54" s="29"/>
      <c r="AL54" s="29"/>
      <c r="AM54" s="30"/>
    </row>
    <row r="55" spans="21:39" ht="13.5" customHeight="1">
      <c r="U55" s="2"/>
      <c r="V55" s="2"/>
      <c r="W55" s="2"/>
      <c r="AG55" s="9"/>
      <c r="AH55" s="9"/>
      <c r="AI55" s="9"/>
      <c r="AJ55" s="36"/>
      <c r="AK55" s="29"/>
      <c r="AL55" s="29"/>
      <c r="AM55" s="30"/>
    </row>
    <row r="56" spans="21:36" ht="13.5" customHeight="1">
      <c r="U56" s="2"/>
      <c r="V56" s="2"/>
      <c r="W56" s="2"/>
      <c r="AG56" s="11"/>
      <c r="AH56" s="11"/>
      <c r="AI56" s="11"/>
      <c r="AJ56" s="8"/>
    </row>
    <row r="57" spans="21:36" ht="13.5" customHeight="1">
      <c r="U57" s="2"/>
      <c r="V57" s="2"/>
      <c r="W57" s="2"/>
      <c r="AG57" s="11"/>
      <c r="AH57" s="11"/>
      <c r="AI57" s="11"/>
      <c r="AJ57" s="8"/>
    </row>
    <row r="58" spans="21:36" ht="13.5" customHeight="1">
      <c r="U58" s="2"/>
      <c r="V58" s="2"/>
      <c r="W58" s="2"/>
      <c r="AG58" s="11"/>
      <c r="AH58" s="11"/>
      <c r="AI58" s="11"/>
      <c r="AJ58" s="8"/>
    </row>
    <row r="59" spans="21:36" ht="13.5" customHeight="1">
      <c r="U59" s="2"/>
      <c r="V59" s="2"/>
      <c r="W59" s="2"/>
      <c r="AB59" s="10"/>
      <c r="AC59" s="10"/>
      <c r="AD59" s="79"/>
      <c r="AE59" s="79"/>
      <c r="AF59" s="10"/>
      <c r="AG59" s="10"/>
      <c r="AH59" s="10"/>
      <c r="AI59" s="10"/>
      <c r="AJ59" s="8"/>
    </row>
    <row r="60" spans="21:36" ht="13.5" customHeight="1">
      <c r="U60" s="2"/>
      <c r="V60" s="2"/>
      <c r="W60" s="2"/>
      <c r="AB60" s="15"/>
      <c r="AC60" s="15"/>
      <c r="AD60" s="90"/>
      <c r="AE60" s="90"/>
      <c r="AF60" s="15"/>
      <c r="AG60" s="15"/>
      <c r="AH60" s="15"/>
      <c r="AI60" s="15"/>
      <c r="AJ60" s="8"/>
    </row>
    <row r="61" spans="21:36" ht="13.5" customHeight="1">
      <c r="U61" s="2"/>
      <c r="V61" s="2"/>
      <c r="W61" s="2"/>
      <c r="AB61" s="14"/>
      <c r="AC61" s="14"/>
      <c r="AD61" s="92"/>
      <c r="AE61" s="92"/>
      <c r="AF61" s="14"/>
      <c r="AG61" s="9"/>
      <c r="AH61" s="14"/>
      <c r="AI61" s="14"/>
      <c r="AJ61" s="36"/>
    </row>
    <row r="62" spans="21:36" ht="13.5" customHeight="1">
      <c r="U62" s="2"/>
      <c r="V62" s="2"/>
      <c r="W62" s="2"/>
      <c r="AB62" s="10"/>
      <c r="AC62" s="10"/>
      <c r="AD62" s="79"/>
      <c r="AE62" s="79"/>
      <c r="AF62" s="10"/>
      <c r="AG62" s="10"/>
      <c r="AH62" s="10"/>
      <c r="AI62" s="10"/>
      <c r="AJ62" s="8"/>
    </row>
    <row r="63" spans="21:36" ht="13.5" customHeight="1">
      <c r="U63" s="2"/>
      <c r="V63" s="2"/>
      <c r="W63" s="2"/>
      <c r="AB63" s="13"/>
      <c r="AC63" s="13"/>
      <c r="AD63" s="79"/>
      <c r="AE63" s="79"/>
      <c r="AF63" s="13"/>
      <c r="AG63" s="10"/>
      <c r="AH63" s="10"/>
      <c r="AI63" s="10"/>
      <c r="AJ63" s="8"/>
    </row>
    <row r="64" spans="6:36" ht="13.5" customHeight="1">
      <c r="F64" s="10"/>
      <c r="G64" s="10"/>
      <c r="H64" s="10"/>
      <c r="I64" s="10"/>
      <c r="J64" s="10"/>
      <c r="K64" s="10"/>
      <c r="L64" s="10"/>
      <c r="U64" s="2"/>
      <c r="V64" s="2"/>
      <c r="W64" s="2"/>
      <c r="AB64" s="13"/>
      <c r="AC64" s="13"/>
      <c r="AD64" s="79"/>
      <c r="AE64" s="79"/>
      <c r="AF64" s="13"/>
      <c r="AG64" s="10"/>
      <c r="AH64" s="13"/>
      <c r="AI64" s="13"/>
      <c r="AJ64" s="8"/>
    </row>
    <row r="65" spans="6:36" ht="13.5" customHeight="1">
      <c r="F65" s="10"/>
      <c r="G65" s="10"/>
      <c r="H65" s="10"/>
      <c r="I65" s="10"/>
      <c r="J65" s="10"/>
      <c r="K65" s="10"/>
      <c r="L65" s="10"/>
      <c r="U65" s="2"/>
      <c r="V65" s="2"/>
      <c r="W65" s="2"/>
      <c r="AB65" s="10"/>
      <c r="AC65" s="10"/>
      <c r="AD65" s="79"/>
      <c r="AE65" s="79"/>
      <c r="AF65" s="37"/>
      <c r="AG65" s="11"/>
      <c r="AH65" s="11"/>
      <c r="AI65" s="11"/>
      <c r="AJ65" s="8"/>
    </row>
    <row r="66" spans="6:36" ht="13.5" customHeight="1">
      <c r="F66" s="11"/>
      <c r="G66" s="11"/>
      <c r="H66" s="11"/>
      <c r="I66" s="11"/>
      <c r="J66" s="11"/>
      <c r="K66" s="11"/>
      <c r="L66" s="11"/>
      <c r="U66" s="2"/>
      <c r="V66" s="2"/>
      <c r="W66" s="2"/>
      <c r="AB66" s="11"/>
      <c r="AC66" s="11"/>
      <c r="AD66" s="79"/>
      <c r="AE66" s="79"/>
      <c r="AF66" s="37"/>
      <c r="AG66" s="10"/>
      <c r="AH66" s="37"/>
      <c r="AI66" s="37"/>
      <c r="AJ66" s="8"/>
    </row>
    <row r="67" spans="6:36" ht="13.5" customHeight="1">
      <c r="F67" s="10"/>
      <c r="G67" s="10"/>
      <c r="H67" s="10"/>
      <c r="I67" s="10"/>
      <c r="J67" s="10"/>
      <c r="K67" s="10"/>
      <c r="L67" s="10"/>
      <c r="U67" s="2"/>
      <c r="V67" s="2"/>
      <c r="W67" s="2"/>
      <c r="AB67" s="10"/>
      <c r="AC67" s="10"/>
      <c r="AD67" s="79"/>
      <c r="AE67" s="79"/>
      <c r="AF67" s="10"/>
      <c r="AG67" s="10"/>
      <c r="AH67" s="10"/>
      <c r="AI67" s="10"/>
      <c r="AJ67" s="8"/>
    </row>
    <row r="68" spans="6:36" ht="13.5" customHeight="1">
      <c r="F68" s="10"/>
      <c r="G68" s="10"/>
      <c r="H68" s="10"/>
      <c r="I68" s="10"/>
      <c r="J68" s="10"/>
      <c r="K68" s="10"/>
      <c r="L68" s="10"/>
      <c r="U68" s="2"/>
      <c r="V68" s="2"/>
      <c r="W68" s="2"/>
      <c r="AB68" s="13"/>
      <c r="AC68" s="13"/>
      <c r="AD68" s="79"/>
      <c r="AE68" s="79"/>
      <c r="AF68" s="13"/>
      <c r="AG68" s="10"/>
      <c r="AH68" s="13"/>
      <c r="AI68" s="13"/>
      <c r="AJ68" s="8"/>
    </row>
    <row r="69" spans="6:36" ht="13.5" customHeight="1">
      <c r="F69" s="11"/>
      <c r="G69" s="11"/>
      <c r="H69" s="11"/>
      <c r="I69" s="11"/>
      <c r="J69" s="11"/>
      <c r="K69" s="11"/>
      <c r="L69" s="11"/>
      <c r="U69" s="2"/>
      <c r="V69" s="2"/>
      <c r="W69" s="2"/>
      <c r="AB69" s="11"/>
      <c r="AC69" s="11"/>
      <c r="AD69" s="79"/>
      <c r="AE69" s="79"/>
      <c r="AF69" s="10"/>
      <c r="AG69" s="10"/>
      <c r="AH69" s="10"/>
      <c r="AI69" s="10"/>
      <c r="AJ69" s="8"/>
    </row>
    <row r="70" spans="6:36" ht="12" customHeight="1">
      <c r="F70" s="10"/>
      <c r="G70" s="10"/>
      <c r="H70" s="10"/>
      <c r="I70" s="10"/>
      <c r="J70" s="10"/>
      <c r="K70" s="10"/>
      <c r="L70" s="10"/>
      <c r="U70" s="2"/>
      <c r="V70" s="2"/>
      <c r="W70" s="2"/>
      <c r="AB70" s="13"/>
      <c r="AC70" s="13"/>
      <c r="AD70" s="79"/>
      <c r="AE70" s="79"/>
      <c r="AF70" s="10"/>
      <c r="AG70" s="10"/>
      <c r="AH70" s="13"/>
      <c r="AI70" s="13"/>
      <c r="AJ70" s="8"/>
    </row>
    <row r="71" spans="21:23" ht="12">
      <c r="U71" s="2"/>
      <c r="V71" s="2"/>
      <c r="W71" s="2"/>
    </row>
  </sheetData>
  <sheetProtection/>
  <mergeCells count="384">
    <mergeCell ref="BB48:BF48"/>
    <mergeCell ref="BB28:BF29"/>
    <mergeCell ref="BB44:BF44"/>
    <mergeCell ref="BB45:BF45"/>
    <mergeCell ref="BB46:BF46"/>
    <mergeCell ref="BB47:BF47"/>
    <mergeCell ref="BB40:BF40"/>
    <mergeCell ref="BB41:BF41"/>
    <mergeCell ref="BB42:BF42"/>
    <mergeCell ref="BB43:BF43"/>
    <mergeCell ref="BB36:BF36"/>
    <mergeCell ref="BB37:BF37"/>
    <mergeCell ref="BB38:BF38"/>
    <mergeCell ref="BB39:BF39"/>
    <mergeCell ref="BB32:BF32"/>
    <mergeCell ref="BB33:BF33"/>
    <mergeCell ref="BB34:BF34"/>
    <mergeCell ref="BB35:BF35"/>
    <mergeCell ref="BB30:BF30"/>
    <mergeCell ref="BB31:BF31"/>
    <mergeCell ref="AM28:AQ29"/>
    <mergeCell ref="AW34:BA34"/>
    <mergeCell ref="AR34:AV34"/>
    <mergeCell ref="AR29:AV29"/>
    <mergeCell ref="AW28:BA28"/>
    <mergeCell ref="AW29:BA29"/>
    <mergeCell ref="AR28:AV28"/>
    <mergeCell ref="AW33:BA33"/>
    <mergeCell ref="A30:H30"/>
    <mergeCell ref="AC34:AG34"/>
    <mergeCell ref="AH34:AL34"/>
    <mergeCell ref="AM34:AQ34"/>
    <mergeCell ref="I34:M34"/>
    <mergeCell ref="N34:R34"/>
    <mergeCell ref="S34:W34"/>
    <mergeCell ref="I30:M30"/>
    <mergeCell ref="N30:R30"/>
    <mergeCell ref="S30:W30"/>
    <mergeCell ref="S31:W31"/>
    <mergeCell ref="AI10:AN10"/>
    <mergeCell ref="AO10:AU10"/>
    <mergeCell ref="X30:AB30"/>
    <mergeCell ref="N28:R29"/>
    <mergeCell ref="S28:W29"/>
    <mergeCell ref="X28:AB29"/>
    <mergeCell ref="AC28:AG29"/>
    <mergeCell ref="AH28:AL29"/>
    <mergeCell ref="AV10:BA10"/>
    <mergeCell ref="AC10:AH10"/>
    <mergeCell ref="I10:N10"/>
    <mergeCell ref="O10:U10"/>
    <mergeCell ref="V10:AB10"/>
    <mergeCell ref="AH48:AL48"/>
    <mergeCell ref="AM48:AQ48"/>
    <mergeCell ref="AR48:AV48"/>
    <mergeCell ref="AW48:BA48"/>
    <mergeCell ref="N48:R48"/>
    <mergeCell ref="S48:W48"/>
    <mergeCell ref="X48:AB48"/>
    <mergeCell ref="AC48:AG48"/>
    <mergeCell ref="AH47:AL47"/>
    <mergeCell ref="AM47:AQ47"/>
    <mergeCell ref="AR47:AV47"/>
    <mergeCell ref="AW47:BA47"/>
    <mergeCell ref="N47:R47"/>
    <mergeCell ref="S47:W47"/>
    <mergeCell ref="X47:AB47"/>
    <mergeCell ref="AC47:AG47"/>
    <mergeCell ref="AH46:AL46"/>
    <mergeCell ref="AM46:AQ46"/>
    <mergeCell ref="AR46:AV46"/>
    <mergeCell ref="AW46:BA46"/>
    <mergeCell ref="N46:R46"/>
    <mergeCell ref="S46:W46"/>
    <mergeCell ref="X46:AB46"/>
    <mergeCell ref="AC46:AG46"/>
    <mergeCell ref="AH45:AL45"/>
    <mergeCell ref="AM45:AQ45"/>
    <mergeCell ref="AR45:AV45"/>
    <mergeCell ref="AW45:BA45"/>
    <mergeCell ref="N45:R45"/>
    <mergeCell ref="S45:W45"/>
    <mergeCell ref="X45:AB45"/>
    <mergeCell ref="AC45:AG45"/>
    <mergeCell ref="AH44:AL44"/>
    <mergeCell ref="AM44:AQ44"/>
    <mergeCell ref="AR44:AV44"/>
    <mergeCell ref="AW44:BA44"/>
    <mergeCell ref="N42:R42"/>
    <mergeCell ref="S44:W44"/>
    <mergeCell ref="X44:AB44"/>
    <mergeCell ref="AC44:AG44"/>
    <mergeCell ref="N43:R43"/>
    <mergeCell ref="S43:W43"/>
    <mergeCell ref="X43:AB43"/>
    <mergeCell ref="AC43:AG43"/>
    <mergeCell ref="S42:W42"/>
    <mergeCell ref="X42:AB42"/>
    <mergeCell ref="AH43:AL43"/>
    <mergeCell ref="AM43:AQ43"/>
    <mergeCell ref="AR43:AV43"/>
    <mergeCell ref="AW43:BA43"/>
    <mergeCell ref="AM41:AQ41"/>
    <mergeCell ref="AR41:AV41"/>
    <mergeCell ref="AW41:BA41"/>
    <mergeCell ref="AR42:AV42"/>
    <mergeCell ref="AM42:AQ42"/>
    <mergeCell ref="AW42:BA42"/>
    <mergeCell ref="AC42:AG42"/>
    <mergeCell ref="AH42:AL42"/>
    <mergeCell ref="S41:W41"/>
    <mergeCell ref="X41:AB41"/>
    <mergeCell ref="AC41:AG41"/>
    <mergeCell ref="AH41:AL41"/>
    <mergeCell ref="S40:W40"/>
    <mergeCell ref="X40:AB40"/>
    <mergeCell ref="AC40:AG40"/>
    <mergeCell ref="AH40:AL40"/>
    <mergeCell ref="AR39:AV39"/>
    <mergeCell ref="AW40:BA40"/>
    <mergeCell ref="X39:AB39"/>
    <mergeCell ref="AH36:AL36"/>
    <mergeCell ref="AM36:AQ36"/>
    <mergeCell ref="AR36:AV36"/>
    <mergeCell ref="AW36:BA36"/>
    <mergeCell ref="AW37:BA37"/>
    <mergeCell ref="AM40:AQ40"/>
    <mergeCell ref="AR40:AV40"/>
    <mergeCell ref="AW39:BA39"/>
    <mergeCell ref="AC39:AG39"/>
    <mergeCell ref="AH39:AL39"/>
    <mergeCell ref="AR38:AV38"/>
    <mergeCell ref="AW38:BA38"/>
    <mergeCell ref="AW35:BA35"/>
    <mergeCell ref="AM38:AQ38"/>
    <mergeCell ref="AC35:AG35"/>
    <mergeCell ref="AH35:AL35"/>
    <mergeCell ref="AM35:AQ35"/>
    <mergeCell ref="N39:R39"/>
    <mergeCell ref="AR35:AV35"/>
    <mergeCell ref="S37:W37"/>
    <mergeCell ref="X37:AB37"/>
    <mergeCell ref="AC37:AG37"/>
    <mergeCell ref="AH37:AL37"/>
    <mergeCell ref="AM39:AQ39"/>
    <mergeCell ref="AC38:AG38"/>
    <mergeCell ref="AH38:AL38"/>
    <mergeCell ref="AC36:AG36"/>
    <mergeCell ref="AM37:AQ37"/>
    <mergeCell ref="AR37:AV37"/>
    <mergeCell ref="X36:AB36"/>
    <mergeCell ref="X31:AB31"/>
    <mergeCell ref="N44:R44"/>
    <mergeCell ref="S35:W35"/>
    <mergeCell ref="X35:AB35"/>
    <mergeCell ref="N32:R32"/>
    <mergeCell ref="S32:W32"/>
    <mergeCell ref="N40:R40"/>
    <mergeCell ref="N41:R41"/>
    <mergeCell ref="S38:W38"/>
    <mergeCell ref="N35:R35"/>
    <mergeCell ref="S39:W39"/>
    <mergeCell ref="I36:M36"/>
    <mergeCell ref="I37:M37"/>
    <mergeCell ref="I38:M38"/>
    <mergeCell ref="I39:M39"/>
    <mergeCell ref="I40:M40"/>
    <mergeCell ref="I41:M41"/>
    <mergeCell ref="X34:AB34"/>
    <mergeCell ref="X38:AB38"/>
    <mergeCell ref="I28:M29"/>
    <mergeCell ref="I31:M31"/>
    <mergeCell ref="I33:M33"/>
    <mergeCell ref="I35:M35"/>
    <mergeCell ref="S36:W36"/>
    <mergeCell ref="N36:R36"/>
    <mergeCell ref="N37:R37"/>
    <mergeCell ref="N38:R38"/>
    <mergeCell ref="AW31:BA31"/>
    <mergeCell ref="AC31:AG31"/>
    <mergeCell ref="AH31:AL31"/>
    <mergeCell ref="AH30:AL30"/>
    <mergeCell ref="AM31:AQ31"/>
    <mergeCell ref="AR31:AV31"/>
    <mergeCell ref="AW30:BA30"/>
    <mergeCell ref="AM30:AQ30"/>
    <mergeCell ref="AR30:AV30"/>
    <mergeCell ref="AR32:AV32"/>
    <mergeCell ref="AH33:AL33"/>
    <mergeCell ref="AM33:AQ33"/>
    <mergeCell ref="AR33:AV33"/>
    <mergeCell ref="AC30:AG30"/>
    <mergeCell ref="N33:R33"/>
    <mergeCell ref="S33:W33"/>
    <mergeCell ref="X33:AB33"/>
    <mergeCell ref="AC33:AG33"/>
    <mergeCell ref="N31:R31"/>
    <mergeCell ref="A48:H48"/>
    <mergeCell ref="I46:M46"/>
    <mergeCell ref="I47:M47"/>
    <mergeCell ref="I48:M48"/>
    <mergeCell ref="A46:H46"/>
    <mergeCell ref="AW32:BA32"/>
    <mergeCell ref="X32:AB32"/>
    <mergeCell ref="AC32:AG32"/>
    <mergeCell ref="AH32:AL32"/>
    <mergeCell ref="AM32:AQ32"/>
    <mergeCell ref="A38:H38"/>
    <mergeCell ref="A45:H45"/>
    <mergeCell ref="I45:M45"/>
    <mergeCell ref="I43:M43"/>
    <mergeCell ref="I44:M44"/>
    <mergeCell ref="I42:M42"/>
    <mergeCell ref="A33:H33"/>
    <mergeCell ref="A47:H47"/>
    <mergeCell ref="A35:H35"/>
    <mergeCell ref="A44:H44"/>
    <mergeCell ref="A39:H39"/>
    <mergeCell ref="A40:H40"/>
    <mergeCell ref="A41:H41"/>
    <mergeCell ref="A42:H42"/>
    <mergeCell ref="A36:H36"/>
    <mergeCell ref="A37:H37"/>
    <mergeCell ref="AI13:AN13"/>
    <mergeCell ref="AI14:AN14"/>
    <mergeCell ref="AI15:AN15"/>
    <mergeCell ref="AC18:AH18"/>
    <mergeCell ref="AC19:AH19"/>
    <mergeCell ref="A43:H43"/>
    <mergeCell ref="A32:H32"/>
    <mergeCell ref="I32:M32"/>
    <mergeCell ref="A34:H34"/>
    <mergeCell ref="A31:H31"/>
    <mergeCell ref="AI11:AN11"/>
    <mergeCell ref="AI23:AN23"/>
    <mergeCell ref="AI24:AN24"/>
    <mergeCell ref="AI12:AN12"/>
    <mergeCell ref="AI22:AN22"/>
    <mergeCell ref="AI21:AN21"/>
    <mergeCell ref="AI18:AN18"/>
    <mergeCell ref="AI16:AN16"/>
    <mergeCell ref="AI19:AN19"/>
    <mergeCell ref="AI20:AN20"/>
    <mergeCell ref="AV19:BA19"/>
    <mergeCell ref="AV20:BA20"/>
    <mergeCell ref="AV21:BA21"/>
    <mergeCell ref="AC23:AH23"/>
    <mergeCell ref="AV23:BA23"/>
    <mergeCell ref="AO21:AU21"/>
    <mergeCell ref="AO23:AU23"/>
    <mergeCell ref="AV22:BA22"/>
    <mergeCell ref="AC20:AH20"/>
    <mergeCell ref="AO19:AU19"/>
    <mergeCell ref="AV24:BA24"/>
    <mergeCell ref="I6:N6"/>
    <mergeCell ref="O6:U6"/>
    <mergeCell ref="V6:AB6"/>
    <mergeCell ref="AC6:AH6"/>
    <mergeCell ref="AI6:AN6"/>
    <mergeCell ref="AO6:AU6"/>
    <mergeCell ref="AV6:BA6"/>
    <mergeCell ref="AV18:BA18"/>
    <mergeCell ref="AV16:BA16"/>
    <mergeCell ref="AV17:BA17"/>
    <mergeCell ref="AO18:AU18"/>
    <mergeCell ref="AO15:AU15"/>
    <mergeCell ref="AO16:AU16"/>
    <mergeCell ref="AO17:AU17"/>
    <mergeCell ref="AV15:BA15"/>
    <mergeCell ref="AV11:BA11"/>
    <mergeCell ref="AV12:BA12"/>
    <mergeCell ref="AV13:BA13"/>
    <mergeCell ref="AV14:BA14"/>
    <mergeCell ref="AO24:AU24"/>
    <mergeCell ref="AO11:AU11"/>
    <mergeCell ref="AO12:AU12"/>
    <mergeCell ref="AO13:AU13"/>
    <mergeCell ref="AO14:AU14"/>
    <mergeCell ref="AO22:AU22"/>
    <mergeCell ref="AO20:AU20"/>
    <mergeCell ref="AC17:AH17"/>
    <mergeCell ref="AC21:AH21"/>
    <mergeCell ref="O24:U24"/>
    <mergeCell ref="V24:AB24"/>
    <mergeCell ref="AC24:AH24"/>
    <mergeCell ref="O19:U19"/>
    <mergeCell ref="AC22:AH22"/>
    <mergeCell ref="AI17:AN17"/>
    <mergeCell ref="V11:AB11"/>
    <mergeCell ref="AC11:AH11"/>
    <mergeCell ref="AC12:AH12"/>
    <mergeCell ref="AC13:AH13"/>
    <mergeCell ref="V12:AB12"/>
    <mergeCell ref="V13:AB13"/>
    <mergeCell ref="AC14:AH14"/>
    <mergeCell ref="AC15:AH15"/>
    <mergeCell ref="AC16:AH16"/>
    <mergeCell ref="O23:U23"/>
    <mergeCell ref="V23:AB23"/>
    <mergeCell ref="O20:U20"/>
    <mergeCell ref="V20:AB20"/>
    <mergeCell ref="O21:U21"/>
    <mergeCell ref="V21:AB21"/>
    <mergeCell ref="V19:AB19"/>
    <mergeCell ref="V14:AB14"/>
    <mergeCell ref="V15:AB15"/>
    <mergeCell ref="O22:U22"/>
    <mergeCell ref="V22:AB22"/>
    <mergeCell ref="I23:N23"/>
    <mergeCell ref="I24:N24"/>
    <mergeCell ref="O17:U17"/>
    <mergeCell ref="O18:U18"/>
    <mergeCell ref="I20:N20"/>
    <mergeCell ref="I21:N21"/>
    <mergeCell ref="O11:U11"/>
    <mergeCell ref="O12:U12"/>
    <mergeCell ref="O13:U13"/>
    <mergeCell ref="O14:U14"/>
    <mergeCell ref="O15:U15"/>
    <mergeCell ref="O16:U16"/>
    <mergeCell ref="I22:N22"/>
    <mergeCell ref="I15:N15"/>
    <mergeCell ref="I16:N16"/>
    <mergeCell ref="I17:N17"/>
    <mergeCell ref="I18:N18"/>
    <mergeCell ref="AV9:BA9"/>
    <mergeCell ref="I19:N19"/>
    <mergeCell ref="V16:AB16"/>
    <mergeCell ref="V17:AB17"/>
    <mergeCell ref="V18:AB18"/>
    <mergeCell ref="I12:N12"/>
    <mergeCell ref="I13:N13"/>
    <mergeCell ref="I14:N14"/>
    <mergeCell ref="AO9:AU9"/>
    <mergeCell ref="A1:BA1"/>
    <mergeCell ref="A6:H6"/>
    <mergeCell ref="A4:H5"/>
    <mergeCell ref="I4:N5"/>
    <mergeCell ref="O4:U5"/>
    <mergeCell ref="V4:AB5"/>
    <mergeCell ref="AC4:AH5"/>
    <mergeCell ref="AO4:AU4"/>
    <mergeCell ref="AO5:AU5"/>
    <mergeCell ref="AV4:BA5"/>
    <mergeCell ref="AI7:AN7"/>
    <mergeCell ref="AO7:AU7"/>
    <mergeCell ref="AV7:BA7"/>
    <mergeCell ref="AI4:AN5"/>
    <mergeCell ref="AO8:AU8"/>
    <mergeCell ref="AV8:BA8"/>
    <mergeCell ref="I7:N7"/>
    <mergeCell ref="O7:U7"/>
    <mergeCell ref="V7:AB7"/>
    <mergeCell ref="AC7:AH7"/>
    <mergeCell ref="AC8:AH8"/>
    <mergeCell ref="A7:H7"/>
    <mergeCell ref="A9:H9"/>
    <mergeCell ref="A23:H23"/>
    <mergeCell ref="A24:H24"/>
    <mergeCell ref="A12:H12"/>
    <mergeCell ref="A13:H13"/>
    <mergeCell ref="A14:H14"/>
    <mergeCell ref="A11:H11"/>
    <mergeCell ref="A8:H8"/>
    <mergeCell ref="A10:H10"/>
    <mergeCell ref="I11:N11"/>
    <mergeCell ref="A28:H29"/>
    <mergeCell ref="A15:H15"/>
    <mergeCell ref="A16:H16"/>
    <mergeCell ref="A17:H17"/>
    <mergeCell ref="A18:H18"/>
    <mergeCell ref="A21:H21"/>
    <mergeCell ref="A22:H22"/>
    <mergeCell ref="A19:H19"/>
    <mergeCell ref="A20:H20"/>
    <mergeCell ref="AI9:AN9"/>
    <mergeCell ref="I9:N9"/>
    <mergeCell ref="O9:U9"/>
    <mergeCell ref="V9:AB9"/>
    <mergeCell ref="AC9:AH9"/>
    <mergeCell ref="I8:N8"/>
    <mergeCell ref="O8:U8"/>
    <mergeCell ref="V8:AB8"/>
    <mergeCell ref="AI8:AN8"/>
  </mergeCells>
  <printOptions/>
  <pageMargins left="0.3937007874015748" right="0" top="0.7874015748031497" bottom="0.1968503937007874" header="0.3937007874015748" footer="0.1968503937007874"/>
  <pageSetup firstPageNumber="225" useFirstPageNumber="1" horizontalDpi="600" verticalDpi="600" orientation="portrait" paperSize="9" r:id="rId2"/>
  <headerFooter alignWithMargins="0">
    <oddHeader xml:space="preserve">&amp;R&amp;"ＭＳ 明朝,標準"&amp;8区 立 施 設　&amp;P </oddHead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BH96"/>
  <sheetViews>
    <sheetView zoomScalePageLayoutView="0" workbookViewId="0" topLeftCell="A1">
      <selection activeCell="F2" sqref="A2:AX51"/>
    </sheetView>
  </sheetViews>
  <sheetFormatPr defaultColWidth="15.625" defaultRowHeight="13.5"/>
  <cols>
    <col min="1" max="51" width="1.75390625" style="2" customWidth="1"/>
    <col min="52" max="52" width="2.375" style="2" customWidth="1"/>
    <col min="53" max="57" width="1.875" style="2" customWidth="1"/>
    <col min="58" max="61" width="1.37890625" style="2" customWidth="1"/>
    <col min="62" max="62" width="2.125" style="2" customWidth="1"/>
    <col min="63" max="72" width="1.37890625" style="2" customWidth="1"/>
    <col min="73" max="16384" width="15.625" style="2" customWidth="1"/>
  </cols>
  <sheetData>
    <row r="1" spans="1:60" ht="18" customHeight="1">
      <c r="A1" s="522" t="s">
        <v>864</v>
      </c>
      <c r="B1" s="522"/>
      <c r="C1" s="522"/>
      <c r="D1" s="522"/>
      <c r="E1" s="522"/>
      <c r="F1" s="522"/>
      <c r="G1" s="522"/>
      <c r="H1" s="522"/>
      <c r="I1" s="522"/>
      <c r="J1" s="522"/>
      <c r="K1" s="522"/>
      <c r="L1" s="522"/>
      <c r="M1" s="522"/>
      <c r="N1" s="522"/>
      <c r="O1" s="522"/>
      <c r="P1" s="522"/>
      <c r="Q1" s="522"/>
      <c r="R1" s="522"/>
      <c r="S1" s="522"/>
      <c r="T1" s="522"/>
      <c r="U1" s="522"/>
      <c r="V1" s="522"/>
      <c r="W1" s="522"/>
      <c r="X1" s="522"/>
      <c r="Y1" s="522"/>
      <c r="Z1" s="522"/>
      <c r="AA1" s="522"/>
      <c r="AB1" s="522"/>
      <c r="AC1" s="522"/>
      <c r="AD1" s="522"/>
      <c r="AE1" s="522"/>
      <c r="AF1" s="522"/>
      <c r="AG1" s="522"/>
      <c r="AH1" s="522"/>
      <c r="AI1" s="522"/>
      <c r="AJ1" s="522"/>
      <c r="AK1" s="522"/>
      <c r="AL1" s="522"/>
      <c r="AM1" s="522"/>
      <c r="AN1" s="522"/>
      <c r="AO1" s="522"/>
      <c r="AP1" s="522"/>
      <c r="AQ1" s="522"/>
      <c r="AR1" s="522"/>
      <c r="AS1" s="522"/>
      <c r="AT1" s="522"/>
      <c r="AU1" s="522"/>
      <c r="AV1" s="522"/>
      <c r="AW1" s="522"/>
      <c r="AX1" s="522"/>
      <c r="AY1" s="1"/>
      <c r="AZ1" s="1"/>
      <c r="BA1" s="1"/>
      <c r="BB1" s="1"/>
      <c r="BC1" s="1"/>
      <c r="BD1" s="1"/>
      <c r="BE1" s="1"/>
      <c r="BF1" s="1"/>
      <c r="BG1" s="1"/>
      <c r="BH1" s="1"/>
    </row>
    <row r="2" ht="15" customHeight="1"/>
    <row r="3" spans="1:51" ht="15" customHeight="1" thickBot="1">
      <c r="A3" s="100" t="s">
        <v>273</v>
      </c>
      <c r="D3" s="4"/>
      <c r="F3" s="5"/>
      <c r="G3" s="6"/>
      <c r="H3" s="6"/>
      <c r="I3" s="6"/>
      <c r="M3" s="5"/>
      <c r="N3" s="5"/>
      <c r="O3" s="5"/>
      <c r="P3" s="5"/>
      <c r="AG3" s="3"/>
      <c r="AM3" s="7"/>
      <c r="AY3" s="7"/>
    </row>
    <row r="4" spans="1:60" ht="18.75" customHeight="1">
      <c r="A4" s="498" t="s">
        <v>26</v>
      </c>
      <c r="B4" s="498"/>
      <c r="C4" s="498"/>
      <c r="D4" s="498"/>
      <c r="E4" s="498"/>
      <c r="F4" s="498"/>
      <c r="G4" s="498"/>
      <c r="H4" s="498"/>
      <c r="I4" s="498"/>
      <c r="J4" s="499"/>
      <c r="K4" s="542" t="s">
        <v>274</v>
      </c>
      <c r="L4" s="542"/>
      <c r="M4" s="542"/>
      <c r="N4" s="542"/>
      <c r="O4" s="542"/>
      <c r="P4" s="542"/>
      <c r="Q4" s="542"/>
      <c r="R4" s="542"/>
      <c r="S4" s="542"/>
      <c r="T4" s="542"/>
      <c r="U4" s="542"/>
      <c r="V4" s="542"/>
      <c r="W4" s="542"/>
      <c r="X4" s="542"/>
      <c r="Y4" s="542"/>
      <c r="Z4" s="542"/>
      <c r="AA4" s="542"/>
      <c r="AB4" s="542"/>
      <c r="AC4" s="542"/>
      <c r="AD4" s="542"/>
      <c r="AE4" s="542"/>
      <c r="AF4" s="542"/>
      <c r="AG4" s="542"/>
      <c r="AH4" s="542"/>
      <c r="AI4" s="542"/>
      <c r="AJ4" s="542"/>
      <c r="AK4" s="542"/>
      <c r="AL4" s="542"/>
      <c r="AM4" s="542"/>
      <c r="AN4" s="542"/>
      <c r="AO4" s="542"/>
      <c r="AP4" s="542"/>
      <c r="AQ4" s="542"/>
      <c r="AR4" s="542"/>
      <c r="AS4" s="542"/>
      <c r="AT4" s="542"/>
      <c r="AU4" s="542"/>
      <c r="AV4" s="542"/>
      <c r="AW4" s="542"/>
      <c r="AX4" s="544"/>
      <c r="AY4" s="8"/>
      <c r="AZ4" s="8"/>
      <c r="BA4" s="8"/>
      <c r="BB4" s="8"/>
      <c r="BC4" s="8"/>
      <c r="BD4" s="8"/>
      <c r="BE4" s="8"/>
      <c r="BF4" s="8"/>
      <c r="BG4" s="8"/>
      <c r="BH4" s="8"/>
    </row>
    <row r="5" spans="1:60" ht="16.5" customHeight="1">
      <c r="A5" s="501"/>
      <c r="B5" s="501"/>
      <c r="C5" s="501"/>
      <c r="D5" s="501"/>
      <c r="E5" s="501"/>
      <c r="F5" s="501"/>
      <c r="G5" s="501"/>
      <c r="H5" s="501"/>
      <c r="I5" s="501"/>
      <c r="J5" s="502"/>
      <c r="K5" s="584" t="s">
        <v>275</v>
      </c>
      <c r="L5" s="584"/>
      <c r="M5" s="584"/>
      <c r="N5" s="584"/>
      <c r="O5" s="584"/>
      <c r="P5" s="584"/>
      <c r="Q5" s="584"/>
      <c r="R5" s="584"/>
      <c r="S5" s="584"/>
      <c r="T5" s="584"/>
      <c r="U5" s="584" t="s">
        <v>276</v>
      </c>
      <c r="V5" s="584"/>
      <c r="W5" s="584"/>
      <c r="X5" s="584"/>
      <c r="Y5" s="584"/>
      <c r="Z5" s="584"/>
      <c r="AA5" s="584"/>
      <c r="AB5" s="584"/>
      <c r="AC5" s="584"/>
      <c r="AD5" s="584"/>
      <c r="AE5" s="584" t="s">
        <v>277</v>
      </c>
      <c r="AF5" s="584"/>
      <c r="AG5" s="584"/>
      <c r="AH5" s="584"/>
      <c r="AI5" s="584"/>
      <c r="AJ5" s="584"/>
      <c r="AK5" s="584"/>
      <c r="AL5" s="584"/>
      <c r="AM5" s="584"/>
      <c r="AN5" s="584"/>
      <c r="AO5" s="584" t="s">
        <v>278</v>
      </c>
      <c r="AP5" s="584"/>
      <c r="AQ5" s="584"/>
      <c r="AR5" s="584"/>
      <c r="AS5" s="584"/>
      <c r="AT5" s="584"/>
      <c r="AU5" s="584"/>
      <c r="AV5" s="584"/>
      <c r="AW5" s="584"/>
      <c r="AX5" s="591"/>
      <c r="AY5" s="9"/>
      <c r="AZ5" s="9"/>
      <c r="BA5" s="9"/>
      <c r="BB5" s="9"/>
      <c r="BC5" s="9"/>
      <c r="BD5" s="9"/>
      <c r="BE5" s="9"/>
      <c r="BF5" s="9"/>
      <c r="BG5" s="9"/>
      <c r="BH5" s="9"/>
    </row>
    <row r="6" spans="1:60" ht="15" customHeight="1">
      <c r="A6" s="658"/>
      <c r="B6" s="659"/>
      <c r="C6" s="659"/>
      <c r="D6" s="659"/>
      <c r="E6" s="659"/>
      <c r="F6" s="659"/>
      <c r="G6" s="659"/>
      <c r="H6" s="659"/>
      <c r="I6" s="659"/>
      <c r="J6" s="659"/>
      <c r="K6" s="788" t="s">
        <v>110</v>
      </c>
      <c r="L6" s="789"/>
      <c r="M6" s="789"/>
      <c r="N6" s="789"/>
      <c r="O6" s="789"/>
      <c r="P6" s="789"/>
      <c r="Q6" s="789"/>
      <c r="R6" s="789"/>
      <c r="S6" s="789"/>
      <c r="T6" s="789"/>
      <c r="U6" s="789" t="s">
        <v>279</v>
      </c>
      <c r="V6" s="789"/>
      <c r="W6" s="789"/>
      <c r="X6" s="789"/>
      <c r="Y6" s="789"/>
      <c r="Z6" s="789"/>
      <c r="AA6" s="789"/>
      <c r="AB6" s="789"/>
      <c r="AC6" s="789"/>
      <c r="AD6" s="789"/>
      <c r="AE6" s="789" t="s">
        <v>279</v>
      </c>
      <c r="AF6" s="789"/>
      <c r="AG6" s="789"/>
      <c r="AH6" s="789"/>
      <c r="AI6" s="789"/>
      <c r="AJ6" s="789"/>
      <c r="AK6" s="789"/>
      <c r="AL6" s="789"/>
      <c r="AM6" s="789"/>
      <c r="AN6" s="789"/>
      <c r="AO6" s="789" t="s">
        <v>279</v>
      </c>
      <c r="AP6" s="789"/>
      <c r="AQ6" s="789"/>
      <c r="AR6" s="789"/>
      <c r="AS6" s="789"/>
      <c r="AT6" s="789"/>
      <c r="AU6" s="789"/>
      <c r="AV6" s="789"/>
      <c r="AW6" s="789"/>
      <c r="AX6" s="789"/>
      <c r="AY6" s="10"/>
      <c r="AZ6" s="10"/>
      <c r="BA6" s="10"/>
      <c r="BB6" s="10"/>
      <c r="BC6" s="11"/>
      <c r="BD6" s="11"/>
      <c r="BE6" s="11"/>
      <c r="BF6" s="11"/>
      <c r="BG6" s="11"/>
      <c r="BH6" s="11"/>
    </row>
    <row r="7" spans="1:50" ht="15" customHeight="1">
      <c r="A7" s="508" t="s">
        <v>0</v>
      </c>
      <c r="B7" s="508"/>
      <c r="C7" s="508"/>
      <c r="D7" s="508"/>
      <c r="E7" s="508"/>
      <c r="F7" s="508"/>
      <c r="G7" s="508"/>
      <c r="H7" s="508"/>
      <c r="I7" s="508"/>
      <c r="J7" s="509"/>
      <c r="K7" s="515">
        <v>5596</v>
      </c>
      <c r="L7" s="516"/>
      <c r="M7" s="516"/>
      <c r="N7" s="516"/>
      <c r="O7" s="516"/>
      <c r="P7" s="516"/>
      <c r="Q7" s="516"/>
      <c r="R7" s="516"/>
      <c r="S7" s="516"/>
      <c r="T7" s="516"/>
      <c r="U7" s="516">
        <v>122</v>
      </c>
      <c r="V7" s="516"/>
      <c r="W7" s="516"/>
      <c r="X7" s="516"/>
      <c r="Y7" s="516"/>
      <c r="Z7" s="516"/>
      <c r="AA7" s="516"/>
      <c r="AB7" s="516"/>
      <c r="AC7" s="516"/>
      <c r="AD7" s="516"/>
      <c r="AE7" s="755" t="s">
        <v>18</v>
      </c>
      <c r="AF7" s="755"/>
      <c r="AG7" s="755"/>
      <c r="AH7" s="755"/>
      <c r="AI7" s="755"/>
      <c r="AJ7" s="755"/>
      <c r="AK7" s="755"/>
      <c r="AL7" s="755"/>
      <c r="AM7" s="755"/>
      <c r="AN7" s="755"/>
      <c r="AO7" s="516">
        <v>109</v>
      </c>
      <c r="AP7" s="516"/>
      <c r="AQ7" s="516"/>
      <c r="AR7" s="516"/>
      <c r="AS7" s="516"/>
      <c r="AT7" s="516"/>
      <c r="AU7" s="516"/>
      <c r="AV7" s="516"/>
      <c r="AW7" s="516"/>
      <c r="AX7" s="516"/>
    </row>
    <row r="8" spans="1:50" ht="15" customHeight="1">
      <c r="A8" s="493">
        <v>19</v>
      </c>
      <c r="B8" s="493"/>
      <c r="C8" s="493"/>
      <c r="D8" s="493"/>
      <c r="E8" s="493"/>
      <c r="F8" s="493"/>
      <c r="G8" s="493"/>
      <c r="H8" s="493"/>
      <c r="I8" s="493"/>
      <c r="J8" s="494"/>
      <c r="K8" s="515">
        <v>5063</v>
      </c>
      <c r="L8" s="516"/>
      <c r="M8" s="516"/>
      <c r="N8" s="516"/>
      <c r="O8" s="516"/>
      <c r="P8" s="516"/>
      <c r="Q8" s="516"/>
      <c r="R8" s="516"/>
      <c r="S8" s="516"/>
      <c r="T8" s="516"/>
      <c r="U8" s="516">
        <v>149</v>
      </c>
      <c r="V8" s="516"/>
      <c r="W8" s="516"/>
      <c r="X8" s="516"/>
      <c r="Y8" s="516"/>
      <c r="Z8" s="516"/>
      <c r="AA8" s="516"/>
      <c r="AB8" s="516"/>
      <c r="AC8" s="516"/>
      <c r="AD8" s="516"/>
      <c r="AE8" s="755" t="s">
        <v>6</v>
      </c>
      <c r="AF8" s="516"/>
      <c r="AG8" s="516"/>
      <c r="AH8" s="516"/>
      <c r="AI8" s="516"/>
      <c r="AJ8" s="516"/>
      <c r="AK8" s="516"/>
      <c r="AL8" s="516"/>
      <c r="AM8" s="516"/>
      <c r="AN8" s="516"/>
      <c r="AO8" s="516">
        <v>140</v>
      </c>
      <c r="AP8" s="516"/>
      <c r="AQ8" s="516"/>
      <c r="AR8" s="516"/>
      <c r="AS8" s="516"/>
      <c r="AT8" s="516"/>
      <c r="AU8" s="516"/>
      <c r="AV8" s="516"/>
      <c r="AW8" s="516"/>
      <c r="AX8" s="516"/>
    </row>
    <row r="9" spans="1:50" ht="15" customHeight="1">
      <c r="A9" s="593">
        <v>20</v>
      </c>
      <c r="B9" s="593"/>
      <c r="C9" s="593"/>
      <c r="D9" s="593"/>
      <c r="E9" s="593"/>
      <c r="F9" s="593"/>
      <c r="G9" s="593"/>
      <c r="H9" s="593"/>
      <c r="I9" s="593"/>
      <c r="J9" s="572"/>
      <c r="K9" s="775">
        <f>SUM(K11:T24)</f>
        <v>5703</v>
      </c>
      <c r="L9" s="641"/>
      <c r="M9" s="641"/>
      <c r="N9" s="641"/>
      <c r="O9" s="641"/>
      <c r="P9" s="641"/>
      <c r="Q9" s="641"/>
      <c r="R9" s="641"/>
      <c r="S9" s="641"/>
      <c r="T9" s="641"/>
      <c r="U9" s="641">
        <f>SUM(U11:AD24)</f>
        <v>162</v>
      </c>
      <c r="V9" s="641"/>
      <c r="W9" s="641"/>
      <c r="X9" s="641"/>
      <c r="Y9" s="641"/>
      <c r="Z9" s="641"/>
      <c r="AA9" s="641"/>
      <c r="AB9" s="641"/>
      <c r="AC9" s="641"/>
      <c r="AD9" s="641"/>
      <c r="AE9" s="796" t="s">
        <v>6</v>
      </c>
      <c r="AF9" s="641"/>
      <c r="AG9" s="641"/>
      <c r="AH9" s="641"/>
      <c r="AI9" s="641"/>
      <c r="AJ9" s="641"/>
      <c r="AK9" s="641"/>
      <c r="AL9" s="641"/>
      <c r="AM9" s="641"/>
      <c r="AN9" s="641"/>
      <c r="AO9" s="641">
        <f>SUM(AO11:AX24)</f>
        <v>104</v>
      </c>
      <c r="AP9" s="641"/>
      <c r="AQ9" s="641"/>
      <c r="AR9" s="641"/>
      <c r="AS9" s="641"/>
      <c r="AT9" s="641"/>
      <c r="AU9" s="641"/>
      <c r="AV9" s="641"/>
      <c r="AW9" s="641"/>
      <c r="AX9" s="641"/>
    </row>
    <row r="10" spans="1:50" ht="15" customHeight="1">
      <c r="A10" s="508"/>
      <c r="B10" s="508"/>
      <c r="C10" s="508"/>
      <c r="D10" s="508"/>
      <c r="E10" s="508"/>
      <c r="F10" s="508"/>
      <c r="G10" s="508"/>
      <c r="H10" s="508"/>
      <c r="I10" s="508"/>
      <c r="J10" s="509"/>
      <c r="K10" s="793"/>
      <c r="L10" s="792"/>
      <c r="M10" s="792"/>
      <c r="N10" s="792"/>
      <c r="O10" s="792"/>
      <c r="P10" s="792"/>
      <c r="Q10" s="792"/>
      <c r="R10" s="792"/>
      <c r="S10" s="792"/>
      <c r="T10" s="792"/>
      <c r="U10" s="792"/>
      <c r="V10" s="792"/>
      <c r="W10" s="792"/>
      <c r="X10" s="792"/>
      <c r="Y10" s="792"/>
      <c r="Z10" s="792"/>
      <c r="AA10" s="792"/>
      <c r="AB10" s="792"/>
      <c r="AC10" s="792"/>
      <c r="AD10" s="792"/>
      <c r="AE10" s="792"/>
      <c r="AF10" s="792"/>
      <c r="AG10" s="792"/>
      <c r="AH10" s="792"/>
      <c r="AI10" s="792"/>
      <c r="AJ10" s="792"/>
      <c r="AK10" s="792"/>
      <c r="AL10" s="792"/>
      <c r="AM10" s="792"/>
      <c r="AN10" s="792"/>
      <c r="AO10" s="792"/>
      <c r="AP10" s="792"/>
      <c r="AQ10" s="792"/>
      <c r="AR10" s="792"/>
      <c r="AS10" s="792"/>
      <c r="AT10" s="792"/>
      <c r="AU10" s="792"/>
      <c r="AV10" s="792"/>
      <c r="AW10" s="792"/>
      <c r="AX10" s="792"/>
    </row>
    <row r="11" spans="1:50" ht="15" customHeight="1">
      <c r="A11" s="508" t="s">
        <v>113</v>
      </c>
      <c r="B11" s="508"/>
      <c r="C11" s="508"/>
      <c r="D11" s="508"/>
      <c r="E11" s="508"/>
      <c r="F11" s="508"/>
      <c r="G11" s="508"/>
      <c r="H11" s="508"/>
      <c r="I11" s="508"/>
      <c r="J11" s="509"/>
      <c r="K11" s="784">
        <v>382</v>
      </c>
      <c r="L11" s="776"/>
      <c r="M11" s="776"/>
      <c r="N11" s="776"/>
      <c r="O11" s="776"/>
      <c r="P11" s="776"/>
      <c r="Q11" s="776"/>
      <c r="R11" s="776"/>
      <c r="S11" s="776"/>
      <c r="T11" s="776"/>
      <c r="U11" s="505">
        <v>8</v>
      </c>
      <c r="V11" s="505"/>
      <c r="W11" s="505"/>
      <c r="X11" s="505"/>
      <c r="Y11" s="505"/>
      <c r="Z11" s="505"/>
      <c r="AA11" s="505"/>
      <c r="AB11" s="505"/>
      <c r="AC11" s="505"/>
      <c r="AD11" s="505"/>
      <c r="AE11" s="783">
        <v>250</v>
      </c>
      <c r="AF11" s="783"/>
      <c r="AG11" s="783"/>
      <c r="AH11" s="783"/>
      <c r="AI11" s="783"/>
      <c r="AJ11" s="783"/>
      <c r="AK11" s="783"/>
      <c r="AL11" s="783"/>
      <c r="AM11" s="783"/>
      <c r="AN11" s="783"/>
      <c r="AO11" s="783">
        <v>10</v>
      </c>
      <c r="AP11" s="783"/>
      <c r="AQ11" s="783"/>
      <c r="AR11" s="783"/>
      <c r="AS11" s="783"/>
      <c r="AT11" s="783"/>
      <c r="AU11" s="783"/>
      <c r="AV11" s="783"/>
      <c r="AW11" s="783"/>
      <c r="AX11" s="783"/>
    </row>
    <row r="12" spans="1:50" ht="15" customHeight="1">
      <c r="A12" s="508" t="s">
        <v>344</v>
      </c>
      <c r="B12" s="508"/>
      <c r="C12" s="508"/>
      <c r="D12" s="508"/>
      <c r="E12" s="508"/>
      <c r="F12" s="508"/>
      <c r="G12" s="508"/>
      <c r="H12" s="508"/>
      <c r="I12" s="508"/>
      <c r="J12" s="509"/>
      <c r="K12" s="784">
        <v>392</v>
      </c>
      <c r="L12" s="776"/>
      <c r="M12" s="776"/>
      <c r="N12" s="776"/>
      <c r="O12" s="776"/>
      <c r="P12" s="776"/>
      <c r="Q12" s="776"/>
      <c r="R12" s="776"/>
      <c r="S12" s="776"/>
      <c r="T12" s="776"/>
      <c r="U12" s="505">
        <v>11</v>
      </c>
      <c r="V12" s="505"/>
      <c r="W12" s="505"/>
      <c r="X12" s="505"/>
      <c r="Y12" s="505"/>
      <c r="Z12" s="505"/>
      <c r="AA12" s="505"/>
      <c r="AB12" s="505"/>
      <c r="AC12" s="505"/>
      <c r="AD12" s="505"/>
      <c r="AE12" s="783">
        <v>248</v>
      </c>
      <c r="AF12" s="783"/>
      <c r="AG12" s="783"/>
      <c r="AH12" s="783"/>
      <c r="AI12" s="783"/>
      <c r="AJ12" s="783"/>
      <c r="AK12" s="783"/>
      <c r="AL12" s="783"/>
      <c r="AM12" s="783"/>
      <c r="AN12" s="783"/>
      <c r="AO12" s="783">
        <v>4</v>
      </c>
      <c r="AP12" s="783"/>
      <c r="AQ12" s="783"/>
      <c r="AR12" s="783"/>
      <c r="AS12" s="783"/>
      <c r="AT12" s="783"/>
      <c r="AU12" s="783"/>
      <c r="AV12" s="783"/>
      <c r="AW12" s="783"/>
      <c r="AX12" s="783"/>
    </row>
    <row r="13" spans="1:60" ht="15" customHeight="1">
      <c r="A13" s="508" t="s">
        <v>48</v>
      </c>
      <c r="B13" s="508"/>
      <c r="C13" s="508"/>
      <c r="D13" s="508"/>
      <c r="E13" s="508"/>
      <c r="F13" s="508"/>
      <c r="G13" s="508"/>
      <c r="H13" s="508"/>
      <c r="I13" s="508"/>
      <c r="J13" s="509"/>
      <c r="K13" s="784">
        <v>488</v>
      </c>
      <c r="L13" s="776"/>
      <c r="M13" s="776"/>
      <c r="N13" s="776"/>
      <c r="O13" s="776"/>
      <c r="P13" s="776"/>
      <c r="Q13" s="776"/>
      <c r="R13" s="776"/>
      <c r="S13" s="776"/>
      <c r="T13" s="776"/>
      <c r="U13" s="505">
        <v>14</v>
      </c>
      <c r="V13" s="505"/>
      <c r="W13" s="505"/>
      <c r="X13" s="505"/>
      <c r="Y13" s="505"/>
      <c r="Z13" s="505"/>
      <c r="AA13" s="505"/>
      <c r="AB13" s="505"/>
      <c r="AC13" s="505"/>
      <c r="AD13" s="505"/>
      <c r="AE13" s="783">
        <v>255</v>
      </c>
      <c r="AF13" s="783"/>
      <c r="AG13" s="783"/>
      <c r="AH13" s="783"/>
      <c r="AI13" s="783"/>
      <c r="AJ13" s="783"/>
      <c r="AK13" s="783"/>
      <c r="AL13" s="783"/>
      <c r="AM13" s="783"/>
      <c r="AN13" s="783"/>
      <c r="AO13" s="783">
        <v>1</v>
      </c>
      <c r="AP13" s="783"/>
      <c r="AQ13" s="783"/>
      <c r="AR13" s="783"/>
      <c r="AS13" s="783"/>
      <c r="AT13" s="783"/>
      <c r="AU13" s="783"/>
      <c r="AV13" s="783"/>
      <c r="AW13" s="783"/>
      <c r="AX13" s="783"/>
      <c r="AY13" s="1"/>
      <c r="AZ13" s="1"/>
      <c r="BA13" s="1"/>
      <c r="BB13" s="1"/>
      <c r="BC13" s="1"/>
      <c r="BD13" s="1"/>
      <c r="BE13" s="1"/>
      <c r="BF13" s="1"/>
      <c r="BG13" s="1"/>
      <c r="BH13" s="1"/>
    </row>
    <row r="14" spans="1:50" ht="15" customHeight="1">
      <c r="A14" s="508" t="s">
        <v>49</v>
      </c>
      <c r="B14" s="508"/>
      <c r="C14" s="508"/>
      <c r="D14" s="508"/>
      <c r="E14" s="508"/>
      <c r="F14" s="508"/>
      <c r="G14" s="508"/>
      <c r="H14" s="508"/>
      <c r="I14" s="508"/>
      <c r="J14" s="509"/>
      <c r="K14" s="784">
        <v>465</v>
      </c>
      <c r="L14" s="776"/>
      <c r="M14" s="776"/>
      <c r="N14" s="776"/>
      <c r="O14" s="776"/>
      <c r="P14" s="776"/>
      <c r="Q14" s="776"/>
      <c r="R14" s="776"/>
      <c r="S14" s="776"/>
      <c r="T14" s="776"/>
      <c r="U14" s="505">
        <v>16</v>
      </c>
      <c r="V14" s="505"/>
      <c r="W14" s="505"/>
      <c r="X14" s="505"/>
      <c r="Y14" s="505"/>
      <c r="Z14" s="505"/>
      <c r="AA14" s="505"/>
      <c r="AB14" s="505"/>
      <c r="AC14" s="505"/>
      <c r="AD14" s="505"/>
      <c r="AE14" s="783">
        <v>268</v>
      </c>
      <c r="AF14" s="783"/>
      <c r="AG14" s="783"/>
      <c r="AH14" s="783"/>
      <c r="AI14" s="783"/>
      <c r="AJ14" s="783"/>
      <c r="AK14" s="783"/>
      <c r="AL14" s="783"/>
      <c r="AM14" s="783"/>
      <c r="AN14" s="783"/>
      <c r="AO14" s="783">
        <v>4</v>
      </c>
      <c r="AP14" s="783"/>
      <c r="AQ14" s="783"/>
      <c r="AR14" s="783"/>
      <c r="AS14" s="783"/>
      <c r="AT14" s="783"/>
      <c r="AU14" s="783"/>
      <c r="AV14" s="783"/>
      <c r="AW14" s="783"/>
      <c r="AX14" s="783"/>
    </row>
    <row r="15" spans="1:53" ht="15" customHeight="1">
      <c r="A15" s="508" t="s">
        <v>50</v>
      </c>
      <c r="B15" s="508"/>
      <c r="C15" s="508"/>
      <c r="D15" s="508"/>
      <c r="E15" s="508"/>
      <c r="F15" s="508"/>
      <c r="G15" s="508"/>
      <c r="H15" s="508"/>
      <c r="I15" s="508"/>
      <c r="J15" s="509"/>
      <c r="K15" s="784">
        <v>358</v>
      </c>
      <c r="L15" s="776"/>
      <c r="M15" s="776"/>
      <c r="N15" s="776"/>
      <c r="O15" s="776"/>
      <c r="P15" s="776"/>
      <c r="Q15" s="776"/>
      <c r="R15" s="776"/>
      <c r="S15" s="776"/>
      <c r="T15" s="776"/>
      <c r="U15" s="505">
        <v>20</v>
      </c>
      <c r="V15" s="505"/>
      <c r="W15" s="505"/>
      <c r="X15" s="505"/>
      <c r="Y15" s="505"/>
      <c r="Z15" s="505"/>
      <c r="AA15" s="505"/>
      <c r="AB15" s="505"/>
      <c r="AC15" s="505"/>
      <c r="AD15" s="505"/>
      <c r="AE15" s="783">
        <v>280</v>
      </c>
      <c r="AF15" s="783"/>
      <c r="AG15" s="783"/>
      <c r="AH15" s="783"/>
      <c r="AI15" s="783"/>
      <c r="AJ15" s="783"/>
      <c r="AK15" s="783"/>
      <c r="AL15" s="783"/>
      <c r="AM15" s="783"/>
      <c r="AN15" s="783"/>
      <c r="AO15" s="783">
        <v>9</v>
      </c>
      <c r="AP15" s="783"/>
      <c r="AQ15" s="783"/>
      <c r="AR15" s="783"/>
      <c r="AS15" s="783"/>
      <c r="AT15" s="783"/>
      <c r="AU15" s="783"/>
      <c r="AV15" s="783"/>
      <c r="AW15" s="783"/>
      <c r="AX15" s="783"/>
      <c r="BA15" s="7"/>
    </row>
    <row r="16" spans="1:60" ht="15" customHeight="1">
      <c r="A16" s="508"/>
      <c r="B16" s="508"/>
      <c r="C16" s="508"/>
      <c r="D16" s="508"/>
      <c r="E16" s="508"/>
      <c r="F16" s="508"/>
      <c r="G16" s="508"/>
      <c r="H16" s="508"/>
      <c r="I16" s="508"/>
      <c r="J16" s="509"/>
      <c r="K16" s="784"/>
      <c r="L16" s="776"/>
      <c r="M16" s="776"/>
      <c r="N16" s="776"/>
      <c r="O16" s="776"/>
      <c r="P16" s="776"/>
      <c r="Q16" s="776"/>
      <c r="R16" s="776"/>
      <c r="S16" s="776"/>
      <c r="T16" s="776"/>
      <c r="U16" s="505"/>
      <c r="V16" s="505"/>
      <c r="W16" s="505"/>
      <c r="X16" s="505"/>
      <c r="Y16" s="505"/>
      <c r="Z16" s="505"/>
      <c r="AA16" s="505"/>
      <c r="AB16" s="505"/>
      <c r="AC16" s="505"/>
      <c r="AD16" s="505"/>
      <c r="AE16" s="783"/>
      <c r="AF16" s="783"/>
      <c r="AG16" s="783"/>
      <c r="AH16" s="783"/>
      <c r="AI16" s="783"/>
      <c r="AJ16" s="783"/>
      <c r="AK16" s="783"/>
      <c r="AL16" s="783"/>
      <c r="AM16" s="783"/>
      <c r="AN16" s="783"/>
      <c r="AO16" s="783"/>
      <c r="AP16" s="783"/>
      <c r="AQ16" s="783"/>
      <c r="AR16" s="783"/>
      <c r="AS16" s="783"/>
      <c r="AT16" s="783"/>
      <c r="AU16" s="783"/>
      <c r="AV16" s="783"/>
      <c r="AW16" s="783"/>
      <c r="AX16" s="783"/>
      <c r="AY16" s="8"/>
      <c r="AZ16" s="8"/>
      <c r="BA16" s="8"/>
      <c r="BB16" s="8"/>
      <c r="BC16" s="8"/>
      <c r="BD16" s="8"/>
      <c r="BE16" s="8"/>
      <c r="BF16" s="8"/>
      <c r="BG16" s="8"/>
      <c r="BH16" s="8"/>
    </row>
    <row r="17" spans="1:60" ht="15" customHeight="1">
      <c r="A17" s="508" t="s">
        <v>51</v>
      </c>
      <c r="B17" s="508"/>
      <c r="C17" s="508"/>
      <c r="D17" s="508"/>
      <c r="E17" s="508"/>
      <c r="F17" s="508"/>
      <c r="G17" s="508"/>
      <c r="H17" s="508"/>
      <c r="I17" s="508"/>
      <c r="J17" s="509"/>
      <c r="K17" s="784">
        <v>464</v>
      </c>
      <c r="L17" s="776"/>
      <c r="M17" s="776"/>
      <c r="N17" s="776"/>
      <c r="O17" s="776"/>
      <c r="P17" s="776"/>
      <c r="Q17" s="776"/>
      <c r="R17" s="776"/>
      <c r="S17" s="776"/>
      <c r="T17" s="776"/>
      <c r="U17" s="505">
        <v>19</v>
      </c>
      <c r="V17" s="505"/>
      <c r="W17" s="505"/>
      <c r="X17" s="505"/>
      <c r="Y17" s="505"/>
      <c r="Z17" s="505"/>
      <c r="AA17" s="505"/>
      <c r="AB17" s="505"/>
      <c r="AC17" s="505"/>
      <c r="AD17" s="505"/>
      <c r="AE17" s="783">
        <v>291</v>
      </c>
      <c r="AF17" s="783"/>
      <c r="AG17" s="783"/>
      <c r="AH17" s="783"/>
      <c r="AI17" s="783"/>
      <c r="AJ17" s="783"/>
      <c r="AK17" s="783"/>
      <c r="AL17" s="783"/>
      <c r="AM17" s="783"/>
      <c r="AN17" s="783"/>
      <c r="AO17" s="783">
        <v>9</v>
      </c>
      <c r="AP17" s="783"/>
      <c r="AQ17" s="783"/>
      <c r="AR17" s="783"/>
      <c r="AS17" s="783"/>
      <c r="AT17" s="783"/>
      <c r="AU17" s="783"/>
      <c r="AV17" s="783"/>
      <c r="AW17" s="783"/>
      <c r="AX17" s="783"/>
      <c r="AY17" s="8"/>
      <c r="AZ17" s="8"/>
      <c r="BA17" s="8"/>
      <c r="BB17" s="8"/>
      <c r="BC17" s="8"/>
      <c r="BD17" s="8"/>
      <c r="BE17" s="8"/>
      <c r="BF17" s="8"/>
      <c r="BG17" s="8"/>
      <c r="BH17" s="8"/>
    </row>
    <row r="18" spans="1:60" ht="15" customHeight="1">
      <c r="A18" s="508" t="s">
        <v>52</v>
      </c>
      <c r="B18" s="508"/>
      <c r="C18" s="508"/>
      <c r="D18" s="508"/>
      <c r="E18" s="508"/>
      <c r="F18" s="508"/>
      <c r="G18" s="508"/>
      <c r="H18" s="508"/>
      <c r="I18" s="508"/>
      <c r="J18" s="509"/>
      <c r="K18" s="784">
        <v>563</v>
      </c>
      <c r="L18" s="776"/>
      <c r="M18" s="776"/>
      <c r="N18" s="776"/>
      <c r="O18" s="776"/>
      <c r="P18" s="776"/>
      <c r="Q18" s="776"/>
      <c r="R18" s="776"/>
      <c r="S18" s="776"/>
      <c r="T18" s="776"/>
      <c r="U18" s="505">
        <v>12</v>
      </c>
      <c r="V18" s="505"/>
      <c r="W18" s="505"/>
      <c r="X18" s="505"/>
      <c r="Y18" s="505"/>
      <c r="Z18" s="505"/>
      <c r="AA18" s="505"/>
      <c r="AB18" s="505"/>
      <c r="AC18" s="505"/>
      <c r="AD18" s="505"/>
      <c r="AE18" s="783">
        <v>301</v>
      </c>
      <c r="AF18" s="783"/>
      <c r="AG18" s="783"/>
      <c r="AH18" s="783"/>
      <c r="AI18" s="783"/>
      <c r="AJ18" s="783"/>
      <c r="AK18" s="783"/>
      <c r="AL18" s="783"/>
      <c r="AM18" s="783"/>
      <c r="AN18" s="783"/>
      <c r="AO18" s="783">
        <v>5</v>
      </c>
      <c r="AP18" s="783"/>
      <c r="AQ18" s="783"/>
      <c r="AR18" s="783"/>
      <c r="AS18" s="783"/>
      <c r="AT18" s="783"/>
      <c r="AU18" s="783"/>
      <c r="AV18" s="783"/>
      <c r="AW18" s="783"/>
      <c r="AX18" s="783"/>
      <c r="AY18" s="8"/>
      <c r="AZ18" s="8"/>
      <c r="BA18" s="8"/>
      <c r="BB18" s="8"/>
      <c r="BC18" s="8"/>
      <c r="BD18" s="8"/>
      <c r="BE18" s="8"/>
      <c r="BF18" s="8"/>
      <c r="BG18" s="8"/>
      <c r="BH18" s="8"/>
    </row>
    <row r="19" spans="1:60" ht="15" customHeight="1">
      <c r="A19" s="508" t="s">
        <v>53</v>
      </c>
      <c r="B19" s="508"/>
      <c r="C19" s="508"/>
      <c r="D19" s="508"/>
      <c r="E19" s="508"/>
      <c r="F19" s="508"/>
      <c r="G19" s="508"/>
      <c r="H19" s="508"/>
      <c r="I19" s="508"/>
      <c r="J19" s="509"/>
      <c r="K19" s="784">
        <v>471</v>
      </c>
      <c r="L19" s="776"/>
      <c r="M19" s="776"/>
      <c r="N19" s="776"/>
      <c r="O19" s="776"/>
      <c r="P19" s="776"/>
      <c r="Q19" s="776"/>
      <c r="R19" s="776"/>
      <c r="S19" s="776"/>
      <c r="T19" s="776"/>
      <c r="U19" s="505">
        <v>15</v>
      </c>
      <c r="V19" s="505"/>
      <c r="W19" s="505"/>
      <c r="X19" s="505"/>
      <c r="Y19" s="505"/>
      <c r="Z19" s="505"/>
      <c r="AA19" s="505"/>
      <c r="AB19" s="505"/>
      <c r="AC19" s="505"/>
      <c r="AD19" s="505"/>
      <c r="AE19" s="783">
        <v>308</v>
      </c>
      <c r="AF19" s="783"/>
      <c r="AG19" s="783"/>
      <c r="AH19" s="783"/>
      <c r="AI19" s="783"/>
      <c r="AJ19" s="783"/>
      <c r="AK19" s="783"/>
      <c r="AL19" s="783"/>
      <c r="AM19" s="783"/>
      <c r="AN19" s="783"/>
      <c r="AO19" s="783">
        <v>8</v>
      </c>
      <c r="AP19" s="783"/>
      <c r="AQ19" s="783"/>
      <c r="AR19" s="783"/>
      <c r="AS19" s="783"/>
      <c r="AT19" s="783"/>
      <c r="AU19" s="783"/>
      <c r="AV19" s="783"/>
      <c r="AW19" s="783"/>
      <c r="AX19" s="783"/>
      <c r="AY19" s="10"/>
      <c r="AZ19" s="10"/>
      <c r="BA19" s="10"/>
      <c r="BB19" s="10"/>
      <c r="BC19" s="11"/>
      <c r="BD19" s="11"/>
      <c r="BE19" s="11"/>
      <c r="BF19" s="10"/>
      <c r="BG19" s="10"/>
      <c r="BH19" s="10"/>
    </row>
    <row r="20" spans="1:60" ht="15" customHeight="1">
      <c r="A20" s="508" t="s">
        <v>54</v>
      </c>
      <c r="B20" s="508"/>
      <c r="C20" s="508"/>
      <c r="D20" s="508"/>
      <c r="E20" s="508"/>
      <c r="F20" s="508"/>
      <c r="G20" s="508"/>
      <c r="H20" s="508"/>
      <c r="I20" s="508"/>
      <c r="J20" s="509"/>
      <c r="K20" s="784">
        <v>572</v>
      </c>
      <c r="L20" s="776"/>
      <c r="M20" s="776"/>
      <c r="N20" s="776"/>
      <c r="O20" s="776"/>
      <c r="P20" s="776"/>
      <c r="Q20" s="776"/>
      <c r="R20" s="776"/>
      <c r="S20" s="776"/>
      <c r="T20" s="776"/>
      <c r="U20" s="505">
        <v>13</v>
      </c>
      <c r="V20" s="505"/>
      <c r="W20" s="505"/>
      <c r="X20" s="505"/>
      <c r="Y20" s="505"/>
      <c r="Z20" s="505"/>
      <c r="AA20" s="505"/>
      <c r="AB20" s="505"/>
      <c r="AC20" s="505"/>
      <c r="AD20" s="505"/>
      <c r="AE20" s="783">
        <v>315</v>
      </c>
      <c r="AF20" s="783"/>
      <c r="AG20" s="783"/>
      <c r="AH20" s="783"/>
      <c r="AI20" s="783"/>
      <c r="AJ20" s="783"/>
      <c r="AK20" s="783"/>
      <c r="AL20" s="783"/>
      <c r="AM20" s="783"/>
      <c r="AN20" s="783"/>
      <c r="AO20" s="783">
        <v>13</v>
      </c>
      <c r="AP20" s="783"/>
      <c r="AQ20" s="783"/>
      <c r="AR20" s="783"/>
      <c r="AS20" s="783"/>
      <c r="AT20" s="783"/>
      <c r="AU20" s="783"/>
      <c r="AV20" s="783"/>
      <c r="AW20" s="783"/>
      <c r="AX20" s="783"/>
      <c r="AY20" s="10"/>
      <c r="AZ20" s="10"/>
      <c r="BA20" s="10"/>
      <c r="BB20" s="10"/>
      <c r="BC20" s="11"/>
      <c r="BD20" s="11"/>
      <c r="BE20" s="11"/>
      <c r="BF20" s="10"/>
      <c r="BG20" s="10"/>
      <c r="BH20" s="10"/>
    </row>
    <row r="21" spans="1:60" ht="15" customHeight="1">
      <c r="A21" s="508" t="s">
        <v>1</v>
      </c>
      <c r="B21" s="508"/>
      <c r="C21" s="508"/>
      <c r="D21" s="508"/>
      <c r="E21" s="508"/>
      <c r="F21" s="508"/>
      <c r="G21" s="508"/>
      <c r="H21" s="508"/>
      <c r="I21" s="508"/>
      <c r="J21" s="509"/>
      <c r="K21" s="784">
        <v>486</v>
      </c>
      <c r="L21" s="776"/>
      <c r="M21" s="776"/>
      <c r="N21" s="776"/>
      <c r="O21" s="776"/>
      <c r="P21" s="776"/>
      <c r="Q21" s="776"/>
      <c r="R21" s="776"/>
      <c r="S21" s="776"/>
      <c r="T21" s="776"/>
      <c r="U21" s="505">
        <v>9</v>
      </c>
      <c r="V21" s="505"/>
      <c r="W21" s="505"/>
      <c r="X21" s="505"/>
      <c r="Y21" s="505"/>
      <c r="Z21" s="505"/>
      <c r="AA21" s="505"/>
      <c r="AB21" s="505"/>
      <c r="AC21" s="505"/>
      <c r="AD21" s="505"/>
      <c r="AE21" s="783">
        <v>315</v>
      </c>
      <c r="AF21" s="783"/>
      <c r="AG21" s="783"/>
      <c r="AH21" s="783"/>
      <c r="AI21" s="783"/>
      <c r="AJ21" s="783"/>
      <c r="AK21" s="783"/>
      <c r="AL21" s="783"/>
      <c r="AM21" s="783"/>
      <c r="AN21" s="783"/>
      <c r="AO21" s="783">
        <v>2</v>
      </c>
      <c r="AP21" s="783"/>
      <c r="AQ21" s="783"/>
      <c r="AR21" s="783"/>
      <c r="AS21" s="783"/>
      <c r="AT21" s="783"/>
      <c r="AU21" s="783"/>
      <c r="AV21" s="783"/>
      <c r="AW21" s="783"/>
      <c r="AX21" s="783"/>
      <c r="AY21" s="10"/>
      <c r="AZ21" s="10"/>
      <c r="BA21" s="10"/>
      <c r="BB21" s="10"/>
      <c r="BC21" s="11"/>
      <c r="BD21" s="11"/>
      <c r="BE21" s="11"/>
      <c r="BF21" s="10"/>
      <c r="BG21" s="10"/>
      <c r="BH21" s="10"/>
    </row>
    <row r="22" spans="1:60" ht="15" customHeight="1">
      <c r="A22" s="508"/>
      <c r="B22" s="508"/>
      <c r="C22" s="508"/>
      <c r="D22" s="508"/>
      <c r="E22" s="508"/>
      <c r="F22" s="508"/>
      <c r="G22" s="508"/>
      <c r="H22" s="508"/>
      <c r="I22" s="508"/>
      <c r="J22" s="509"/>
      <c r="K22" s="784"/>
      <c r="L22" s="776"/>
      <c r="M22" s="776"/>
      <c r="N22" s="776"/>
      <c r="O22" s="776"/>
      <c r="P22" s="776"/>
      <c r="Q22" s="776"/>
      <c r="R22" s="776"/>
      <c r="S22" s="776"/>
      <c r="T22" s="776"/>
      <c r="U22" s="505"/>
      <c r="V22" s="505"/>
      <c r="W22" s="505"/>
      <c r="X22" s="505"/>
      <c r="Y22" s="505"/>
      <c r="Z22" s="505"/>
      <c r="AA22" s="505"/>
      <c r="AB22" s="505"/>
      <c r="AC22" s="505"/>
      <c r="AD22" s="505"/>
      <c r="AE22" s="783"/>
      <c r="AF22" s="783"/>
      <c r="AG22" s="783"/>
      <c r="AH22" s="783"/>
      <c r="AI22" s="783"/>
      <c r="AJ22" s="783"/>
      <c r="AK22" s="783"/>
      <c r="AL22" s="783"/>
      <c r="AM22" s="783"/>
      <c r="AN22" s="783"/>
      <c r="AO22" s="783"/>
      <c r="AP22" s="783"/>
      <c r="AQ22" s="783"/>
      <c r="AR22" s="783"/>
      <c r="AS22" s="783"/>
      <c r="AT22" s="783"/>
      <c r="AU22" s="783"/>
      <c r="AV22" s="783"/>
      <c r="AW22" s="783"/>
      <c r="AX22" s="783"/>
      <c r="AY22" s="10"/>
      <c r="AZ22" s="10"/>
      <c r="BA22" s="10"/>
      <c r="BB22" s="10"/>
      <c r="BC22" s="10"/>
      <c r="BD22" s="10"/>
      <c r="BE22" s="10"/>
      <c r="BF22" s="10"/>
      <c r="BG22" s="10"/>
      <c r="BH22" s="10"/>
    </row>
    <row r="23" spans="1:60" ht="15" customHeight="1">
      <c r="A23" s="508" t="s">
        <v>55</v>
      </c>
      <c r="B23" s="508"/>
      <c r="C23" s="508"/>
      <c r="D23" s="508"/>
      <c r="E23" s="508"/>
      <c r="F23" s="508"/>
      <c r="G23" s="508"/>
      <c r="H23" s="508"/>
      <c r="I23" s="508"/>
      <c r="J23" s="509"/>
      <c r="K23" s="784">
        <v>510</v>
      </c>
      <c r="L23" s="776"/>
      <c r="M23" s="776"/>
      <c r="N23" s="776"/>
      <c r="O23" s="776"/>
      <c r="P23" s="776"/>
      <c r="Q23" s="776"/>
      <c r="R23" s="776"/>
      <c r="S23" s="776"/>
      <c r="T23" s="776"/>
      <c r="U23" s="505">
        <v>15</v>
      </c>
      <c r="V23" s="505"/>
      <c r="W23" s="505"/>
      <c r="X23" s="505"/>
      <c r="Y23" s="505"/>
      <c r="Z23" s="505"/>
      <c r="AA23" s="505"/>
      <c r="AB23" s="505"/>
      <c r="AC23" s="505"/>
      <c r="AD23" s="505"/>
      <c r="AE23" s="783">
        <v>322</v>
      </c>
      <c r="AF23" s="783"/>
      <c r="AG23" s="783"/>
      <c r="AH23" s="783"/>
      <c r="AI23" s="783"/>
      <c r="AJ23" s="783"/>
      <c r="AK23" s="783"/>
      <c r="AL23" s="783"/>
      <c r="AM23" s="783"/>
      <c r="AN23" s="783"/>
      <c r="AO23" s="783">
        <v>8</v>
      </c>
      <c r="AP23" s="783"/>
      <c r="AQ23" s="783"/>
      <c r="AR23" s="783"/>
      <c r="AS23" s="783"/>
      <c r="AT23" s="783"/>
      <c r="AU23" s="783"/>
      <c r="AV23" s="783"/>
      <c r="AW23" s="783"/>
      <c r="AX23" s="783"/>
      <c r="AY23" s="9"/>
      <c r="AZ23" s="9"/>
      <c r="BA23" s="9"/>
      <c r="BB23" s="9"/>
      <c r="BC23" s="9"/>
      <c r="BD23" s="9"/>
      <c r="BE23" s="9"/>
      <c r="BF23" s="9"/>
      <c r="BG23" s="9"/>
      <c r="BH23" s="9"/>
    </row>
    <row r="24" spans="1:60" ht="15" customHeight="1">
      <c r="A24" s="501" t="s">
        <v>56</v>
      </c>
      <c r="B24" s="501"/>
      <c r="C24" s="501"/>
      <c r="D24" s="501"/>
      <c r="E24" s="501"/>
      <c r="F24" s="501"/>
      <c r="G24" s="501"/>
      <c r="H24" s="501"/>
      <c r="I24" s="501"/>
      <c r="J24" s="502"/>
      <c r="K24" s="790">
        <v>552</v>
      </c>
      <c r="L24" s="777"/>
      <c r="M24" s="777"/>
      <c r="N24" s="777"/>
      <c r="O24" s="777"/>
      <c r="P24" s="777"/>
      <c r="Q24" s="777"/>
      <c r="R24" s="777"/>
      <c r="S24" s="777"/>
      <c r="T24" s="777"/>
      <c r="U24" s="719">
        <v>10</v>
      </c>
      <c r="V24" s="719"/>
      <c r="W24" s="719"/>
      <c r="X24" s="719"/>
      <c r="Y24" s="719"/>
      <c r="Z24" s="719"/>
      <c r="AA24" s="719"/>
      <c r="AB24" s="719"/>
      <c r="AC24" s="719"/>
      <c r="AD24" s="719"/>
      <c r="AE24" s="791">
        <v>329</v>
      </c>
      <c r="AF24" s="791"/>
      <c r="AG24" s="791"/>
      <c r="AH24" s="791"/>
      <c r="AI24" s="791"/>
      <c r="AJ24" s="791"/>
      <c r="AK24" s="791"/>
      <c r="AL24" s="791"/>
      <c r="AM24" s="791"/>
      <c r="AN24" s="791"/>
      <c r="AO24" s="791">
        <v>31</v>
      </c>
      <c r="AP24" s="791"/>
      <c r="AQ24" s="791"/>
      <c r="AR24" s="791"/>
      <c r="AS24" s="791"/>
      <c r="AT24" s="791"/>
      <c r="AU24" s="791"/>
      <c r="AV24" s="791"/>
      <c r="AW24" s="791"/>
      <c r="AX24" s="791"/>
      <c r="AY24" s="16"/>
      <c r="AZ24" s="16"/>
      <c r="BA24" s="16"/>
      <c r="BB24" s="16"/>
      <c r="BC24" s="16"/>
      <c r="BD24" s="16"/>
      <c r="BE24" s="16"/>
      <c r="BF24" s="16"/>
      <c r="BG24" s="16"/>
      <c r="BH24" s="16"/>
    </row>
    <row r="25" spans="9:44" ht="15" customHeight="1">
      <c r="I25" s="19"/>
      <c r="J25" s="19"/>
      <c r="K25" s="18"/>
      <c r="L25" s="18"/>
      <c r="M25" s="18"/>
      <c r="N25" s="18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1"/>
      <c r="AE25" s="11"/>
      <c r="AF25" s="11"/>
      <c r="AG25" s="11"/>
      <c r="AH25" s="11"/>
      <c r="AI25" s="10"/>
      <c r="AJ25" s="10"/>
      <c r="AK25" s="10"/>
      <c r="AL25" s="10"/>
      <c r="AM25" s="10"/>
      <c r="AN25" s="11"/>
      <c r="AO25" s="11"/>
      <c r="AP25" s="11"/>
      <c r="AQ25" s="11"/>
      <c r="AR25" s="11"/>
    </row>
    <row r="26" spans="1:47" ht="1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</row>
    <row r="27" spans="1:51" ht="15" customHeight="1" thickBot="1">
      <c r="A27" s="100" t="s">
        <v>280</v>
      </c>
      <c r="B27" s="18"/>
      <c r="C27" s="18"/>
      <c r="D27" s="18"/>
      <c r="E27" s="18"/>
      <c r="I27" s="19"/>
      <c r="J27" s="19"/>
      <c r="K27" s="19"/>
      <c r="L27" s="19"/>
      <c r="M27" s="19"/>
      <c r="N27" s="19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0"/>
      <c r="AO27" s="10"/>
      <c r="AQ27" s="10"/>
      <c r="AR27" s="769" t="s">
        <v>543</v>
      </c>
      <c r="AS27" s="769"/>
      <c r="AT27" s="769"/>
      <c r="AU27" s="769"/>
      <c r="AV27" s="769"/>
      <c r="AW27" s="769"/>
      <c r="AX27" s="769"/>
      <c r="AY27" s="7"/>
    </row>
    <row r="28" spans="1:60" ht="12.75" customHeight="1">
      <c r="A28" s="499" t="s">
        <v>293</v>
      </c>
      <c r="B28" s="520"/>
      <c r="C28" s="520"/>
      <c r="D28" s="520"/>
      <c r="E28" s="520"/>
      <c r="F28" s="520"/>
      <c r="G28" s="520"/>
      <c r="H28" s="520"/>
      <c r="I28" s="520"/>
      <c r="J28" s="520"/>
      <c r="K28" s="520"/>
      <c r="L28" s="520"/>
      <c r="M28" s="520"/>
      <c r="N28" s="520"/>
      <c r="O28" s="520" t="s">
        <v>531</v>
      </c>
      <c r="P28" s="520"/>
      <c r="Q28" s="520"/>
      <c r="R28" s="520"/>
      <c r="S28" s="520"/>
      <c r="T28" s="520"/>
      <c r="U28" s="520"/>
      <c r="V28" s="520"/>
      <c r="W28" s="520"/>
      <c r="X28" s="520"/>
      <c r="Y28" s="520"/>
      <c r="Z28" s="520"/>
      <c r="AA28" s="520" t="s">
        <v>281</v>
      </c>
      <c r="AB28" s="520"/>
      <c r="AC28" s="520"/>
      <c r="AD28" s="520"/>
      <c r="AE28" s="520" t="s">
        <v>282</v>
      </c>
      <c r="AF28" s="520"/>
      <c r="AG28" s="520"/>
      <c r="AH28" s="520"/>
      <c r="AI28" s="520"/>
      <c r="AJ28" s="520"/>
      <c r="AK28" s="520"/>
      <c r="AL28" s="520"/>
      <c r="AM28" s="520"/>
      <c r="AN28" s="520"/>
      <c r="AO28" s="520"/>
      <c r="AP28" s="520"/>
      <c r="AQ28" s="520" t="s">
        <v>283</v>
      </c>
      <c r="AR28" s="520"/>
      <c r="AS28" s="520"/>
      <c r="AT28" s="520"/>
      <c r="AU28" s="520" t="s">
        <v>532</v>
      </c>
      <c r="AV28" s="520"/>
      <c r="AW28" s="520"/>
      <c r="AX28" s="497"/>
      <c r="AY28" s="21"/>
      <c r="AZ28" s="21"/>
      <c r="BA28" s="21"/>
      <c r="BB28" s="21"/>
      <c r="BC28" s="21"/>
      <c r="BD28" s="21"/>
      <c r="BE28" s="21"/>
      <c r="BF28" s="21"/>
      <c r="BG28" s="21"/>
      <c r="BH28" s="21"/>
    </row>
    <row r="29" spans="1:60" ht="12.75" customHeight="1">
      <c r="A29" s="502"/>
      <c r="B29" s="521"/>
      <c r="C29" s="521"/>
      <c r="D29" s="521"/>
      <c r="E29" s="521"/>
      <c r="F29" s="521"/>
      <c r="G29" s="521"/>
      <c r="H29" s="521"/>
      <c r="I29" s="521"/>
      <c r="J29" s="521"/>
      <c r="K29" s="521"/>
      <c r="L29" s="521"/>
      <c r="M29" s="521"/>
      <c r="N29" s="521"/>
      <c r="O29" s="584" t="s">
        <v>244</v>
      </c>
      <c r="P29" s="584"/>
      <c r="Q29" s="584"/>
      <c r="R29" s="584"/>
      <c r="S29" s="584" t="s">
        <v>169</v>
      </c>
      <c r="T29" s="584"/>
      <c r="U29" s="584"/>
      <c r="V29" s="584"/>
      <c r="W29" s="584" t="s">
        <v>170</v>
      </c>
      <c r="X29" s="584"/>
      <c r="Y29" s="584"/>
      <c r="Z29" s="584"/>
      <c r="AA29" s="521"/>
      <c r="AB29" s="521"/>
      <c r="AC29" s="521"/>
      <c r="AD29" s="521"/>
      <c r="AE29" s="584" t="s">
        <v>244</v>
      </c>
      <c r="AF29" s="584"/>
      <c r="AG29" s="584"/>
      <c r="AH29" s="584"/>
      <c r="AI29" s="584" t="s">
        <v>284</v>
      </c>
      <c r="AJ29" s="584"/>
      <c r="AK29" s="584"/>
      <c r="AL29" s="584"/>
      <c r="AM29" s="584" t="s">
        <v>285</v>
      </c>
      <c r="AN29" s="584"/>
      <c r="AO29" s="584"/>
      <c r="AP29" s="584"/>
      <c r="AQ29" s="521"/>
      <c r="AR29" s="521"/>
      <c r="AS29" s="521"/>
      <c r="AT29" s="521"/>
      <c r="AU29" s="521"/>
      <c r="AV29" s="521"/>
      <c r="AW29" s="521"/>
      <c r="AX29" s="500"/>
      <c r="AY29" s="22"/>
      <c r="AZ29" s="22"/>
      <c r="BA29" s="22"/>
      <c r="BB29" s="22"/>
      <c r="BC29" s="22"/>
      <c r="BD29" s="8"/>
      <c r="BE29" s="8"/>
      <c r="BF29" s="8"/>
      <c r="BG29" s="8"/>
      <c r="BH29" s="8"/>
    </row>
    <row r="30" spans="1:60" ht="18" customHeight="1">
      <c r="A30" s="798" t="s">
        <v>294</v>
      </c>
      <c r="B30" s="798"/>
      <c r="C30" s="798"/>
      <c r="D30" s="798"/>
      <c r="E30" s="798"/>
      <c r="F30" s="798"/>
      <c r="G30" s="798"/>
      <c r="H30" s="798"/>
      <c r="I30" s="798"/>
      <c r="J30" s="798"/>
      <c r="K30" s="798"/>
      <c r="L30" s="798"/>
      <c r="M30" s="798"/>
      <c r="N30" s="799"/>
      <c r="O30" s="797">
        <f>S30+W30</f>
        <v>412</v>
      </c>
      <c r="P30" s="797"/>
      <c r="Q30" s="797"/>
      <c r="R30" s="797"/>
      <c r="S30" s="797">
        <f>SUM(S32:V43)</f>
        <v>283</v>
      </c>
      <c r="T30" s="797"/>
      <c r="U30" s="797"/>
      <c r="V30" s="797"/>
      <c r="W30" s="797">
        <f>SUM(W32:Z43)</f>
        <v>129</v>
      </c>
      <c r="X30" s="797"/>
      <c r="Y30" s="797"/>
      <c r="Z30" s="797"/>
      <c r="AA30" s="797">
        <f>SUM(AA32:AD43)</f>
        <v>48</v>
      </c>
      <c r="AB30" s="797"/>
      <c r="AC30" s="797"/>
      <c r="AD30" s="797"/>
      <c r="AE30" s="797">
        <f>AI30+AM30</f>
        <v>233</v>
      </c>
      <c r="AF30" s="797"/>
      <c r="AG30" s="797"/>
      <c r="AH30" s="797"/>
      <c r="AI30" s="797">
        <f>SUM(AI32:AL43)</f>
        <v>114</v>
      </c>
      <c r="AJ30" s="797"/>
      <c r="AK30" s="797"/>
      <c r="AL30" s="797"/>
      <c r="AM30" s="797">
        <f>SUM(AM32:AP43)</f>
        <v>119</v>
      </c>
      <c r="AN30" s="797"/>
      <c r="AO30" s="797"/>
      <c r="AP30" s="797"/>
      <c r="AQ30" s="797">
        <f>SUM(AQ32:AT43)</f>
        <v>99</v>
      </c>
      <c r="AR30" s="797"/>
      <c r="AS30" s="797"/>
      <c r="AT30" s="797"/>
      <c r="AU30" s="797">
        <f>SUM(AU32:AX43)</f>
        <v>32</v>
      </c>
      <c r="AV30" s="797"/>
      <c r="AW30" s="797"/>
      <c r="AX30" s="797"/>
      <c r="AY30" s="9"/>
      <c r="AZ30" s="9"/>
      <c r="BA30" s="9"/>
      <c r="BB30" s="9"/>
      <c r="BC30" s="9"/>
      <c r="BD30" s="9"/>
      <c r="BE30" s="9"/>
      <c r="BF30" s="9"/>
      <c r="BG30" s="9"/>
      <c r="BH30" s="9"/>
    </row>
    <row r="31" spans="1:56" ht="12.75" customHeight="1">
      <c r="A31" s="667" t="s">
        <v>286</v>
      </c>
      <c r="B31" s="667"/>
      <c r="C31" s="667"/>
      <c r="D31" s="667"/>
      <c r="E31" s="658"/>
      <c r="F31" s="800" t="s">
        <v>295</v>
      </c>
      <c r="G31" s="667"/>
      <c r="H31" s="667"/>
      <c r="I31" s="667"/>
      <c r="J31" s="667"/>
      <c r="K31" s="667"/>
      <c r="L31" s="667"/>
      <c r="M31" s="667"/>
      <c r="N31" s="658"/>
      <c r="O31" s="512"/>
      <c r="P31" s="505"/>
      <c r="Q31" s="505"/>
      <c r="R31" s="505"/>
      <c r="S31" s="505"/>
      <c r="T31" s="505"/>
      <c r="U31" s="505"/>
      <c r="V31" s="505"/>
      <c r="W31" s="505"/>
      <c r="X31" s="505"/>
      <c r="Y31" s="505"/>
      <c r="Z31" s="505"/>
      <c r="AA31" s="505"/>
      <c r="AB31" s="505"/>
      <c r="AC31" s="505"/>
      <c r="AD31" s="505"/>
      <c r="AE31" s="505"/>
      <c r="AF31" s="505"/>
      <c r="AG31" s="505"/>
      <c r="AH31" s="505"/>
      <c r="AI31" s="505"/>
      <c r="AJ31" s="505"/>
      <c r="AK31" s="505"/>
      <c r="AL31" s="505"/>
      <c r="AM31" s="505"/>
      <c r="AN31" s="505"/>
      <c r="AO31" s="505"/>
      <c r="AP31" s="505"/>
      <c r="AQ31" s="505"/>
      <c r="AR31" s="505"/>
      <c r="AS31" s="505"/>
      <c r="AT31" s="505"/>
      <c r="AU31" s="505"/>
      <c r="AV31" s="505"/>
      <c r="AW31" s="505"/>
      <c r="AX31" s="505"/>
      <c r="AZ31" s="15"/>
      <c r="BB31" s="15"/>
      <c r="BD31" s="15"/>
    </row>
    <row r="32" spans="1:60" ht="12.75" customHeight="1">
      <c r="A32" s="508"/>
      <c r="B32" s="508"/>
      <c r="C32" s="508"/>
      <c r="D32" s="508"/>
      <c r="E32" s="509"/>
      <c r="F32" s="500" t="s">
        <v>540</v>
      </c>
      <c r="G32" s="501"/>
      <c r="H32" s="501"/>
      <c r="I32" s="501"/>
      <c r="J32" s="501"/>
      <c r="K32" s="501"/>
      <c r="L32" s="501"/>
      <c r="M32" s="501"/>
      <c r="N32" s="502"/>
      <c r="O32" s="512">
        <f>SUM(S32:W32)</f>
        <v>35</v>
      </c>
      <c r="P32" s="505"/>
      <c r="Q32" s="505"/>
      <c r="R32" s="505"/>
      <c r="S32" s="505">
        <v>25</v>
      </c>
      <c r="T32" s="505"/>
      <c r="U32" s="505"/>
      <c r="V32" s="505"/>
      <c r="W32" s="505">
        <v>10</v>
      </c>
      <c r="X32" s="505"/>
      <c r="Y32" s="505"/>
      <c r="Z32" s="505"/>
      <c r="AA32" s="505">
        <v>11</v>
      </c>
      <c r="AB32" s="505"/>
      <c r="AC32" s="505"/>
      <c r="AD32" s="505"/>
      <c r="AE32" s="505">
        <f>SUM(AI32:AM32)</f>
        <v>24</v>
      </c>
      <c r="AF32" s="505"/>
      <c r="AG32" s="505"/>
      <c r="AH32" s="505"/>
      <c r="AI32" s="505">
        <v>6</v>
      </c>
      <c r="AJ32" s="505"/>
      <c r="AK32" s="505"/>
      <c r="AL32" s="505"/>
      <c r="AM32" s="505">
        <v>18</v>
      </c>
      <c r="AN32" s="505"/>
      <c r="AO32" s="505"/>
      <c r="AP32" s="505"/>
      <c r="AQ32" s="763" t="s">
        <v>822</v>
      </c>
      <c r="AR32" s="505"/>
      <c r="AS32" s="505"/>
      <c r="AT32" s="505"/>
      <c r="AU32" s="763" t="s">
        <v>822</v>
      </c>
      <c r="AV32" s="505"/>
      <c r="AW32" s="505"/>
      <c r="AX32" s="505"/>
      <c r="AY32" s="11"/>
      <c r="AZ32" s="10"/>
      <c r="BA32" s="10"/>
      <c r="BB32" s="10"/>
      <c r="BC32" s="10"/>
      <c r="BD32" s="10"/>
      <c r="BE32" s="10"/>
      <c r="BF32" s="10"/>
      <c r="BG32" s="10"/>
      <c r="BH32" s="10"/>
    </row>
    <row r="33" spans="1:60" ht="12.75" customHeight="1">
      <c r="A33" s="508"/>
      <c r="B33" s="508"/>
      <c r="C33" s="508"/>
      <c r="D33" s="508"/>
      <c r="E33" s="509"/>
      <c r="F33" s="508" t="s">
        <v>296</v>
      </c>
      <c r="G33" s="508"/>
      <c r="H33" s="508"/>
      <c r="I33" s="508"/>
      <c r="J33" s="508"/>
      <c r="K33" s="508"/>
      <c r="L33" s="508"/>
      <c r="M33" s="508"/>
      <c r="N33" s="509"/>
      <c r="O33" s="512"/>
      <c r="P33" s="505"/>
      <c r="Q33" s="505"/>
      <c r="R33" s="505"/>
      <c r="S33" s="505"/>
      <c r="T33" s="505"/>
      <c r="U33" s="505"/>
      <c r="V33" s="505"/>
      <c r="W33" s="505"/>
      <c r="X33" s="505"/>
      <c r="Y33" s="505"/>
      <c r="Z33" s="505"/>
      <c r="AA33" s="505"/>
      <c r="AB33" s="505"/>
      <c r="AC33" s="505"/>
      <c r="AD33" s="505"/>
      <c r="AE33" s="505"/>
      <c r="AF33" s="505"/>
      <c r="AG33" s="505"/>
      <c r="AH33" s="505"/>
      <c r="AI33" s="505"/>
      <c r="AJ33" s="505"/>
      <c r="AK33" s="505"/>
      <c r="AL33" s="505"/>
      <c r="AM33" s="505"/>
      <c r="AN33" s="505"/>
      <c r="AO33" s="505"/>
      <c r="AP33" s="505"/>
      <c r="AQ33" s="505"/>
      <c r="AR33" s="505"/>
      <c r="AS33" s="505"/>
      <c r="AT33" s="505"/>
      <c r="AU33" s="505"/>
      <c r="AV33" s="505"/>
      <c r="AW33" s="505"/>
      <c r="AX33" s="505"/>
      <c r="AY33" s="11"/>
      <c r="AZ33" s="10"/>
      <c r="BA33" s="10"/>
      <c r="BB33" s="10"/>
      <c r="BC33" s="10"/>
      <c r="BD33" s="10"/>
      <c r="BE33" s="10"/>
      <c r="BF33" s="10"/>
      <c r="BG33" s="10"/>
      <c r="BH33" s="10"/>
    </row>
    <row r="34" spans="1:60" ht="12.75" customHeight="1">
      <c r="A34" s="501"/>
      <c r="B34" s="501"/>
      <c r="C34" s="501"/>
      <c r="D34" s="501"/>
      <c r="E34" s="502"/>
      <c r="F34" s="500" t="s">
        <v>547</v>
      </c>
      <c r="G34" s="501"/>
      <c r="H34" s="501"/>
      <c r="I34" s="501"/>
      <c r="J34" s="501"/>
      <c r="K34" s="501"/>
      <c r="L34" s="501"/>
      <c r="M34" s="501"/>
      <c r="N34" s="502"/>
      <c r="O34" s="512">
        <f>SUM(S34:W34)</f>
        <v>5</v>
      </c>
      <c r="P34" s="505"/>
      <c r="Q34" s="505"/>
      <c r="R34" s="505"/>
      <c r="S34" s="505">
        <v>2</v>
      </c>
      <c r="T34" s="505"/>
      <c r="U34" s="505"/>
      <c r="V34" s="505"/>
      <c r="W34" s="505">
        <v>3</v>
      </c>
      <c r="X34" s="505"/>
      <c r="Y34" s="505"/>
      <c r="Z34" s="505"/>
      <c r="AA34" s="763" t="s">
        <v>822</v>
      </c>
      <c r="AB34" s="505"/>
      <c r="AC34" s="505"/>
      <c r="AD34" s="505"/>
      <c r="AE34" s="505">
        <f>SUM(AI34:AM34)</f>
        <v>2</v>
      </c>
      <c r="AF34" s="505"/>
      <c r="AG34" s="505"/>
      <c r="AH34" s="505"/>
      <c r="AI34" s="505">
        <v>1</v>
      </c>
      <c r="AJ34" s="505"/>
      <c r="AK34" s="505"/>
      <c r="AL34" s="505"/>
      <c r="AM34" s="505">
        <v>1</v>
      </c>
      <c r="AN34" s="505"/>
      <c r="AO34" s="505"/>
      <c r="AP34" s="505"/>
      <c r="AQ34" s="505">
        <v>2</v>
      </c>
      <c r="AR34" s="505"/>
      <c r="AS34" s="505"/>
      <c r="AT34" s="505"/>
      <c r="AU34" s="505">
        <v>1</v>
      </c>
      <c r="AV34" s="505"/>
      <c r="AW34" s="505"/>
      <c r="AX34" s="505"/>
      <c r="AY34" s="10"/>
      <c r="AZ34" s="10"/>
      <c r="BA34" s="10"/>
      <c r="BB34" s="10"/>
      <c r="BC34" s="10"/>
      <c r="BD34" s="10"/>
      <c r="BE34" s="10"/>
      <c r="BF34" s="10"/>
      <c r="BG34" s="10"/>
      <c r="BH34" s="10"/>
    </row>
    <row r="35" spans="1:60" ht="12.75" customHeight="1">
      <c r="A35" s="667" t="s">
        <v>287</v>
      </c>
      <c r="B35" s="667"/>
      <c r="C35" s="667"/>
      <c r="D35" s="667"/>
      <c r="E35" s="658"/>
      <c r="F35" s="508" t="s">
        <v>297</v>
      </c>
      <c r="G35" s="508"/>
      <c r="H35" s="508"/>
      <c r="I35" s="508"/>
      <c r="J35" s="508"/>
      <c r="K35" s="508"/>
      <c r="L35" s="508"/>
      <c r="M35" s="508"/>
      <c r="N35" s="509"/>
      <c r="O35" s="512"/>
      <c r="P35" s="505"/>
      <c r="Q35" s="505"/>
      <c r="R35" s="505"/>
      <c r="S35" s="505"/>
      <c r="T35" s="505"/>
      <c r="U35" s="505"/>
      <c r="V35" s="505"/>
      <c r="W35" s="505"/>
      <c r="X35" s="505"/>
      <c r="Y35" s="505"/>
      <c r="Z35" s="505"/>
      <c r="AA35" s="505"/>
      <c r="AB35" s="505"/>
      <c r="AC35" s="505"/>
      <c r="AD35" s="505"/>
      <c r="AE35" s="505"/>
      <c r="AF35" s="505"/>
      <c r="AG35" s="505"/>
      <c r="AH35" s="505"/>
      <c r="AI35" s="505"/>
      <c r="AJ35" s="505"/>
      <c r="AK35" s="505"/>
      <c r="AL35" s="505"/>
      <c r="AM35" s="505"/>
      <c r="AN35" s="505"/>
      <c r="AO35" s="505"/>
      <c r="AP35" s="505"/>
      <c r="AQ35" s="505"/>
      <c r="AR35" s="505"/>
      <c r="AS35" s="505"/>
      <c r="AT35" s="505"/>
      <c r="AU35" s="505"/>
      <c r="AV35" s="505"/>
      <c r="AW35" s="505"/>
      <c r="AX35" s="505"/>
      <c r="AY35" s="11"/>
      <c r="AZ35" s="10"/>
      <c r="BA35" s="10"/>
      <c r="BB35" s="10"/>
      <c r="BC35" s="10"/>
      <c r="BD35" s="10"/>
      <c r="BE35" s="10"/>
      <c r="BF35" s="10"/>
      <c r="BG35" s="10"/>
      <c r="BH35" s="10"/>
    </row>
    <row r="36" spans="1:60" ht="12.75" customHeight="1">
      <c r="A36" s="508"/>
      <c r="B36" s="508"/>
      <c r="C36" s="508"/>
      <c r="D36" s="508"/>
      <c r="E36" s="509"/>
      <c r="F36" s="801" t="s">
        <v>288</v>
      </c>
      <c r="G36" s="802"/>
      <c r="H36" s="802"/>
      <c r="I36" s="802"/>
      <c r="J36" s="802"/>
      <c r="K36" s="802"/>
      <c r="L36" s="802"/>
      <c r="M36" s="802"/>
      <c r="N36" s="803"/>
      <c r="O36" s="512">
        <f>SUM(S36:W36)</f>
        <v>70</v>
      </c>
      <c r="P36" s="505"/>
      <c r="Q36" s="505"/>
      <c r="R36" s="505"/>
      <c r="S36" s="505">
        <v>43</v>
      </c>
      <c r="T36" s="505"/>
      <c r="U36" s="505"/>
      <c r="V36" s="505"/>
      <c r="W36" s="505">
        <v>27</v>
      </c>
      <c r="X36" s="505"/>
      <c r="Y36" s="505"/>
      <c r="Z36" s="505"/>
      <c r="AA36" s="505">
        <v>7</v>
      </c>
      <c r="AB36" s="505"/>
      <c r="AC36" s="505"/>
      <c r="AD36" s="505"/>
      <c r="AE36" s="505">
        <f>SUM(AI36:AM36)</f>
        <v>38</v>
      </c>
      <c r="AF36" s="505"/>
      <c r="AG36" s="505"/>
      <c r="AH36" s="505"/>
      <c r="AI36" s="505">
        <v>21</v>
      </c>
      <c r="AJ36" s="505"/>
      <c r="AK36" s="505"/>
      <c r="AL36" s="505"/>
      <c r="AM36" s="505">
        <v>17</v>
      </c>
      <c r="AN36" s="505"/>
      <c r="AO36" s="505"/>
      <c r="AP36" s="505"/>
      <c r="AQ36" s="505">
        <v>18</v>
      </c>
      <c r="AR36" s="505"/>
      <c r="AS36" s="505"/>
      <c r="AT36" s="505"/>
      <c r="AU36" s="505">
        <v>7</v>
      </c>
      <c r="AV36" s="505"/>
      <c r="AW36" s="505"/>
      <c r="AX36" s="505"/>
      <c r="AY36" s="10"/>
      <c r="AZ36" s="10"/>
      <c r="BA36" s="10"/>
      <c r="BB36" s="10"/>
      <c r="BC36" s="10"/>
      <c r="BD36" s="10"/>
      <c r="BE36" s="10"/>
      <c r="BF36" s="10"/>
      <c r="BG36" s="10"/>
      <c r="BH36" s="10"/>
    </row>
    <row r="37" spans="1:60" ht="12.75" customHeight="1">
      <c r="A37" s="508"/>
      <c r="B37" s="508"/>
      <c r="C37" s="508"/>
      <c r="D37" s="508"/>
      <c r="E37" s="509"/>
      <c r="F37" s="508" t="s">
        <v>298</v>
      </c>
      <c r="G37" s="508"/>
      <c r="H37" s="508"/>
      <c r="I37" s="508"/>
      <c r="J37" s="508"/>
      <c r="K37" s="508"/>
      <c r="L37" s="508"/>
      <c r="M37" s="508"/>
      <c r="N37" s="509"/>
      <c r="O37" s="512"/>
      <c r="P37" s="505"/>
      <c r="Q37" s="505"/>
      <c r="R37" s="505"/>
      <c r="S37" s="505"/>
      <c r="T37" s="505"/>
      <c r="U37" s="505"/>
      <c r="V37" s="505"/>
      <c r="W37" s="505"/>
      <c r="X37" s="505"/>
      <c r="Y37" s="505"/>
      <c r="Z37" s="505"/>
      <c r="AA37" s="505"/>
      <c r="AB37" s="505"/>
      <c r="AC37" s="505"/>
      <c r="AD37" s="505"/>
      <c r="AE37" s="505"/>
      <c r="AF37" s="505"/>
      <c r="AG37" s="505"/>
      <c r="AH37" s="505"/>
      <c r="AI37" s="505"/>
      <c r="AJ37" s="505"/>
      <c r="AK37" s="505"/>
      <c r="AL37" s="505"/>
      <c r="AM37" s="505"/>
      <c r="AN37" s="505"/>
      <c r="AO37" s="505"/>
      <c r="AP37" s="505"/>
      <c r="AQ37" s="505"/>
      <c r="AR37" s="505"/>
      <c r="AS37" s="505"/>
      <c r="AT37" s="505"/>
      <c r="AU37" s="505"/>
      <c r="AV37" s="505"/>
      <c r="AW37" s="505"/>
      <c r="AX37" s="505"/>
      <c r="AY37" s="24"/>
      <c r="AZ37" s="15"/>
      <c r="BA37" s="24"/>
      <c r="BB37" s="15"/>
      <c r="BC37" s="24"/>
      <c r="BD37" s="15"/>
      <c r="BE37" s="24"/>
      <c r="BF37" s="24"/>
      <c r="BG37" s="24"/>
      <c r="BH37" s="24"/>
    </row>
    <row r="38" spans="1:60" ht="12.75" customHeight="1">
      <c r="A38" s="508"/>
      <c r="B38" s="508"/>
      <c r="C38" s="508"/>
      <c r="D38" s="508"/>
      <c r="E38" s="509"/>
      <c r="F38" s="785" t="s">
        <v>289</v>
      </c>
      <c r="G38" s="786"/>
      <c r="H38" s="786"/>
      <c r="I38" s="786"/>
      <c r="J38" s="786"/>
      <c r="K38" s="786"/>
      <c r="L38" s="786"/>
      <c r="M38" s="786"/>
      <c r="N38" s="787"/>
      <c r="O38" s="512">
        <f>SUM(S38:W38)</f>
        <v>49</v>
      </c>
      <c r="P38" s="505"/>
      <c r="Q38" s="505"/>
      <c r="R38" s="505"/>
      <c r="S38" s="505">
        <v>36</v>
      </c>
      <c r="T38" s="505"/>
      <c r="U38" s="505"/>
      <c r="V38" s="505"/>
      <c r="W38" s="505">
        <v>13</v>
      </c>
      <c r="X38" s="505"/>
      <c r="Y38" s="505"/>
      <c r="Z38" s="505"/>
      <c r="AA38" s="505">
        <v>7</v>
      </c>
      <c r="AB38" s="505"/>
      <c r="AC38" s="505"/>
      <c r="AD38" s="505"/>
      <c r="AE38" s="505">
        <f>SUM(AI38:AM38)</f>
        <v>29</v>
      </c>
      <c r="AF38" s="505"/>
      <c r="AG38" s="505"/>
      <c r="AH38" s="505"/>
      <c r="AI38" s="505">
        <v>14</v>
      </c>
      <c r="AJ38" s="505"/>
      <c r="AK38" s="505"/>
      <c r="AL38" s="505"/>
      <c r="AM38" s="505">
        <v>15</v>
      </c>
      <c r="AN38" s="505"/>
      <c r="AO38" s="505"/>
      <c r="AP38" s="505"/>
      <c r="AQ38" s="505">
        <v>9</v>
      </c>
      <c r="AR38" s="505"/>
      <c r="AS38" s="505"/>
      <c r="AT38" s="505"/>
      <c r="AU38" s="505">
        <v>4</v>
      </c>
      <c r="AV38" s="505"/>
      <c r="AW38" s="505"/>
      <c r="AX38" s="505"/>
      <c r="AY38" s="10"/>
      <c r="AZ38" s="10"/>
      <c r="BA38" s="10"/>
      <c r="BB38" s="10"/>
      <c r="BC38" s="10"/>
      <c r="BD38" s="10"/>
      <c r="BE38" s="10"/>
      <c r="BF38" s="10"/>
      <c r="BG38" s="10"/>
      <c r="BH38" s="10"/>
    </row>
    <row r="39" spans="1:60" ht="25.5" customHeight="1">
      <c r="A39" s="501"/>
      <c r="B39" s="501"/>
      <c r="C39" s="501"/>
      <c r="D39" s="501"/>
      <c r="E39" s="502"/>
      <c r="F39" s="500" t="s">
        <v>290</v>
      </c>
      <c r="G39" s="501"/>
      <c r="H39" s="501"/>
      <c r="I39" s="501"/>
      <c r="J39" s="501"/>
      <c r="K39" s="501"/>
      <c r="L39" s="501"/>
      <c r="M39" s="501"/>
      <c r="N39" s="502"/>
      <c r="O39" s="512">
        <f>SUM(S39:W39)</f>
        <v>60</v>
      </c>
      <c r="P39" s="505"/>
      <c r="Q39" s="505"/>
      <c r="R39" s="505"/>
      <c r="S39" s="505">
        <v>31</v>
      </c>
      <c r="T39" s="505"/>
      <c r="U39" s="505"/>
      <c r="V39" s="505"/>
      <c r="W39" s="505">
        <v>29</v>
      </c>
      <c r="X39" s="505"/>
      <c r="Y39" s="505"/>
      <c r="Z39" s="505"/>
      <c r="AA39" s="763">
        <v>1</v>
      </c>
      <c r="AB39" s="505"/>
      <c r="AC39" s="505"/>
      <c r="AD39" s="505"/>
      <c r="AE39" s="505">
        <f>SUM(AI39:AM39)</f>
        <v>19</v>
      </c>
      <c r="AF39" s="505"/>
      <c r="AG39" s="505"/>
      <c r="AH39" s="505"/>
      <c r="AI39" s="505">
        <v>6</v>
      </c>
      <c r="AJ39" s="505"/>
      <c r="AK39" s="505"/>
      <c r="AL39" s="505"/>
      <c r="AM39" s="505">
        <v>13</v>
      </c>
      <c r="AN39" s="505"/>
      <c r="AO39" s="505"/>
      <c r="AP39" s="505"/>
      <c r="AQ39" s="505">
        <v>30</v>
      </c>
      <c r="AR39" s="505"/>
      <c r="AS39" s="505"/>
      <c r="AT39" s="505"/>
      <c r="AU39" s="505">
        <v>10</v>
      </c>
      <c r="AV39" s="505"/>
      <c r="AW39" s="505"/>
      <c r="AX39" s="505"/>
      <c r="AY39" s="10"/>
      <c r="AZ39" s="10"/>
      <c r="BA39" s="10"/>
      <c r="BB39" s="10"/>
      <c r="BC39" s="10"/>
      <c r="BD39" s="10"/>
      <c r="BE39" s="10"/>
      <c r="BF39" s="10"/>
      <c r="BG39" s="10"/>
      <c r="BH39" s="10"/>
    </row>
    <row r="40" spans="1:60" ht="12.75" customHeight="1">
      <c r="A40" s="667" t="s">
        <v>533</v>
      </c>
      <c r="B40" s="667"/>
      <c r="C40" s="667"/>
      <c r="D40" s="667"/>
      <c r="E40" s="667"/>
      <c r="F40" s="667"/>
      <c r="G40" s="667"/>
      <c r="H40" s="667"/>
      <c r="I40" s="667"/>
      <c r="J40" s="667"/>
      <c r="K40" s="667"/>
      <c r="L40" s="667"/>
      <c r="M40" s="667"/>
      <c r="N40" s="658"/>
      <c r="O40" s="512"/>
      <c r="P40" s="505"/>
      <c r="Q40" s="505"/>
      <c r="R40" s="505"/>
      <c r="S40" s="505"/>
      <c r="T40" s="505"/>
      <c r="U40" s="505"/>
      <c r="V40" s="505"/>
      <c r="W40" s="505"/>
      <c r="X40" s="505"/>
      <c r="Y40" s="505"/>
      <c r="Z40" s="505"/>
      <c r="AA40" s="505"/>
      <c r="AB40" s="505"/>
      <c r="AC40" s="505"/>
      <c r="AD40" s="505"/>
      <c r="AE40" s="505"/>
      <c r="AF40" s="505"/>
      <c r="AG40" s="505"/>
      <c r="AH40" s="505"/>
      <c r="AI40" s="505"/>
      <c r="AJ40" s="505"/>
      <c r="AK40" s="505"/>
      <c r="AL40" s="505"/>
      <c r="AM40" s="505"/>
      <c r="AN40" s="505"/>
      <c r="AO40" s="505"/>
      <c r="AP40" s="505"/>
      <c r="AQ40" s="505"/>
      <c r="AR40" s="505"/>
      <c r="AS40" s="505"/>
      <c r="AT40" s="505"/>
      <c r="AU40" s="505"/>
      <c r="AV40" s="505"/>
      <c r="AW40" s="505"/>
      <c r="AX40" s="505"/>
      <c r="AY40" s="10"/>
      <c r="AZ40" s="10"/>
      <c r="BA40" s="10"/>
      <c r="BB40" s="10"/>
      <c r="BC40" s="10"/>
      <c r="BD40" s="10"/>
      <c r="BE40" s="10"/>
      <c r="BF40" s="10"/>
      <c r="BG40" s="10"/>
      <c r="BH40" s="10"/>
    </row>
    <row r="41" spans="1:60" ht="12.75" customHeight="1">
      <c r="A41" s="501"/>
      <c r="B41" s="501"/>
      <c r="C41" s="501"/>
      <c r="D41" s="501"/>
      <c r="E41" s="501"/>
      <c r="F41" s="501"/>
      <c r="G41" s="501"/>
      <c r="H41" s="501"/>
      <c r="I41" s="501"/>
      <c r="J41" s="501"/>
      <c r="K41" s="501"/>
      <c r="L41" s="501"/>
      <c r="M41" s="501"/>
      <c r="N41" s="502"/>
      <c r="O41" s="512">
        <f>SUM(S41:W41)</f>
        <v>165</v>
      </c>
      <c r="P41" s="505"/>
      <c r="Q41" s="505"/>
      <c r="R41" s="505"/>
      <c r="S41" s="505">
        <v>130</v>
      </c>
      <c r="T41" s="505"/>
      <c r="U41" s="505"/>
      <c r="V41" s="505"/>
      <c r="W41" s="505">
        <v>35</v>
      </c>
      <c r="X41" s="505"/>
      <c r="Y41" s="505"/>
      <c r="Z41" s="505"/>
      <c r="AA41" s="505">
        <v>21</v>
      </c>
      <c r="AB41" s="505"/>
      <c r="AC41" s="505"/>
      <c r="AD41" s="505"/>
      <c r="AE41" s="505">
        <f>SUM(AI41:AM41)</f>
        <v>104</v>
      </c>
      <c r="AF41" s="505"/>
      <c r="AG41" s="505"/>
      <c r="AH41" s="505"/>
      <c r="AI41" s="505">
        <v>58</v>
      </c>
      <c r="AJ41" s="505"/>
      <c r="AK41" s="505"/>
      <c r="AL41" s="505"/>
      <c r="AM41" s="505">
        <v>46</v>
      </c>
      <c r="AN41" s="505"/>
      <c r="AO41" s="505"/>
      <c r="AP41" s="505"/>
      <c r="AQ41" s="505">
        <v>32</v>
      </c>
      <c r="AR41" s="505"/>
      <c r="AS41" s="505"/>
      <c r="AT41" s="505"/>
      <c r="AU41" s="505">
        <v>8</v>
      </c>
      <c r="AV41" s="505"/>
      <c r="AW41" s="505"/>
      <c r="AX41" s="505"/>
      <c r="AY41" s="11"/>
      <c r="AZ41" s="10"/>
      <c r="BA41" s="10"/>
      <c r="BB41" s="10"/>
      <c r="BC41" s="10"/>
      <c r="BD41" s="10"/>
      <c r="BE41" s="10"/>
      <c r="BF41" s="10"/>
      <c r="BG41" s="10"/>
      <c r="BH41" s="10"/>
    </row>
    <row r="42" spans="1:60" ht="25.5" customHeight="1">
      <c r="A42" s="747" t="s">
        <v>291</v>
      </c>
      <c r="B42" s="747"/>
      <c r="C42" s="747"/>
      <c r="D42" s="747"/>
      <c r="E42" s="583"/>
      <c r="F42" s="500" t="s">
        <v>292</v>
      </c>
      <c r="G42" s="501"/>
      <c r="H42" s="501"/>
      <c r="I42" s="501"/>
      <c r="J42" s="501"/>
      <c r="K42" s="501"/>
      <c r="L42" s="501"/>
      <c r="M42" s="501"/>
      <c r="N42" s="502"/>
      <c r="O42" s="512">
        <f>SUM(S42:W42)</f>
        <v>28</v>
      </c>
      <c r="P42" s="505"/>
      <c r="Q42" s="505"/>
      <c r="R42" s="505"/>
      <c r="S42" s="505">
        <v>16</v>
      </c>
      <c r="T42" s="505"/>
      <c r="U42" s="505"/>
      <c r="V42" s="505"/>
      <c r="W42" s="505">
        <v>12</v>
      </c>
      <c r="X42" s="505"/>
      <c r="Y42" s="505"/>
      <c r="Z42" s="505"/>
      <c r="AA42" s="505">
        <v>1</v>
      </c>
      <c r="AB42" s="505"/>
      <c r="AC42" s="505"/>
      <c r="AD42" s="505"/>
      <c r="AE42" s="505">
        <f>SUM(AI42:AM42)</f>
        <v>17</v>
      </c>
      <c r="AF42" s="505"/>
      <c r="AG42" s="505"/>
      <c r="AH42" s="505"/>
      <c r="AI42" s="505">
        <v>8</v>
      </c>
      <c r="AJ42" s="505"/>
      <c r="AK42" s="505"/>
      <c r="AL42" s="505"/>
      <c r="AM42" s="505">
        <v>9</v>
      </c>
      <c r="AN42" s="505"/>
      <c r="AO42" s="505"/>
      <c r="AP42" s="505"/>
      <c r="AQ42" s="505">
        <v>8</v>
      </c>
      <c r="AR42" s="505"/>
      <c r="AS42" s="505"/>
      <c r="AT42" s="505"/>
      <c r="AU42" s="505">
        <v>2</v>
      </c>
      <c r="AV42" s="505"/>
      <c r="AW42" s="505"/>
      <c r="AX42" s="505"/>
      <c r="AY42" s="10"/>
      <c r="AZ42" s="10"/>
      <c r="BA42" s="10"/>
      <c r="BB42" s="10"/>
      <c r="BC42" s="10"/>
      <c r="BD42" s="10"/>
      <c r="BE42" s="10"/>
      <c r="BF42" s="10"/>
      <c r="BG42" s="10"/>
      <c r="BH42" s="10"/>
    </row>
    <row r="43" spans="1:50" ht="25.5" customHeight="1">
      <c r="A43" s="501" t="s">
        <v>299</v>
      </c>
      <c r="B43" s="501"/>
      <c r="C43" s="501"/>
      <c r="D43" s="501"/>
      <c r="E43" s="501"/>
      <c r="F43" s="501"/>
      <c r="G43" s="501"/>
      <c r="H43" s="501"/>
      <c r="I43" s="501"/>
      <c r="J43" s="501"/>
      <c r="K43" s="501"/>
      <c r="L43" s="501"/>
      <c r="M43" s="501"/>
      <c r="N43" s="502"/>
      <c r="O43" s="794" t="s">
        <v>823</v>
      </c>
      <c r="P43" s="795"/>
      <c r="Q43" s="795"/>
      <c r="R43" s="795"/>
      <c r="S43" s="795" t="s">
        <v>823</v>
      </c>
      <c r="T43" s="795"/>
      <c r="U43" s="795"/>
      <c r="V43" s="795"/>
      <c r="W43" s="795" t="s">
        <v>822</v>
      </c>
      <c r="X43" s="719"/>
      <c r="Y43" s="719"/>
      <c r="Z43" s="719"/>
      <c r="AA43" s="795" t="s">
        <v>822</v>
      </c>
      <c r="AB43" s="719"/>
      <c r="AC43" s="719"/>
      <c r="AD43" s="719"/>
      <c r="AE43" s="795" t="s">
        <v>822</v>
      </c>
      <c r="AF43" s="795"/>
      <c r="AG43" s="795"/>
      <c r="AH43" s="795"/>
      <c r="AI43" s="795" t="s">
        <v>822</v>
      </c>
      <c r="AJ43" s="719"/>
      <c r="AK43" s="719"/>
      <c r="AL43" s="719"/>
      <c r="AM43" s="795" t="s">
        <v>822</v>
      </c>
      <c r="AN43" s="719"/>
      <c r="AO43" s="719"/>
      <c r="AP43" s="719"/>
      <c r="AQ43" s="795" t="s">
        <v>822</v>
      </c>
      <c r="AR43" s="719"/>
      <c r="AS43" s="719"/>
      <c r="AT43" s="719"/>
      <c r="AU43" s="795" t="s">
        <v>822</v>
      </c>
      <c r="AV43" s="719"/>
      <c r="AW43" s="719"/>
      <c r="AX43" s="719"/>
    </row>
    <row r="44" spans="1:50" ht="13.5" customHeight="1">
      <c r="A44" s="12" t="s">
        <v>300</v>
      </c>
      <c r="B44" s="8"/>
      <c r="C44" s="8"/>
      <c r="D44" s="8"/>
      <c r="E44" s="8"/>
      <c r="F44" s="8"/>
      <c r="G44" s="8"/>
      <c r="H44" s="8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</row>
    <row r="45" spans="1:50" ht="15" customHeight="1">
      <c r="A45" s="8"/>
      <c r="B45" s="8"/>
      <c r="C45" s="8"/>
      <c r="D45" s="8"/>
      <c r="E45" s="8"/>
      <c r="F45" s="8"/>
      <c r="G45" s="8"/>
      <c r="H45" s="8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82"/>
      <c r="AO45" s="82"/>
      <c r="AP45" s="82"/>
      <c r="AQ45" s="82"/>
      <c r="AR45" s="82"/>
      <c r="AS45" s="82"/>
      <c r="AT45" s="82"/>
      <c r="AU45" s="82"/>
      <c r="AV45" s="82"/>
      <c r="AW45" s="82"/>
      <c r="AX45" s="82"/>
    </row>
    <row r="46" spans="1:50" ht="15" customHeight="1">
      <c r="A46" s="8"/>
      <c r="B46" s="8"/>
      <c r="C46" s="8"/>
      <c r="D46" s="8"/>
      <c r="E46" s="8"/>
      <c r="F46" s="8"/>
      <c r="G46" s="8"/>
      <c r="H46" s="8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  <c r="AO46" s="82"/>
      <c r="AP46" s="82"/>
      <c r="AQ46" s="82"/>
      <c r="AR46" s="82"/>
      <c r="AS46" s="82"/>
      <c r="AT46" s="82"/>
      <c r="AU46" s="82"/>
      <c r="AV46" s="82"/>
      <c r="AW46" s="82"/>
      <c r="AX46" s="82"/>
    </row>
    <row r="47" spans="1:50" ht="15" customHeight="1">
      <c r="A47" s="8"/>
      <c r="B47" s="8"/>
      <c r="C47" s="8"/>
      <c r="D47" s="8"/>
      <c r="E47" s="8"/>
      <c r="F47" s="8"/>
      <c r="G47" s="8"/>
      <c r="H47" s="8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  <c r="AO47" s="82"/>
      <c r="AP47" s="82"/>
      <c r="AQ47" s="82"/>
      <c r="AR47" s="82"/>
      <c r="AS47" s="82"/>
      <c r="AT47" s="82"/>
      <c r="AU47" s="82"/>
      <c r="AV47" s="82"/>
      <c r="AW47" s="82"/>
      <c r="AX47" s="82"/>
    </row>
    <row r="48" spans="1:50" ht="15" customHeight="1">
      <c r="A48" s="8"/>
      <c r="B48" s="8"/>
      <c r="C48" s="8"/>
      <c r="D48" s="8"/>
      <c r="E48" s="8"/>
      <c r="F48" s="8"/>
      <c r="G48" s="8"/>
      <c r="H48" s="8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82"/>
      <c r="AM48" s="82"/>
      <c r="AN48" s="82"/>
      <c r="AO48" s="82"/>
      <c r="AP48" s="82"/>
      <c r="AQ48" s="82"/>
      <c r="AR48" s="82"/>
      <c r="AS48" s="82"/>
      <c r="AT48" s="82"/>
      <c r="AU48" s="82"/>
      <c r="AV48" s="82"/>
      <c r="AW48" s="82"/>
      <c r="AX48" s="82"/>
    </row>
    <row r="49" spans="3:9" ht="18" customHeight="1">
      <c r="C49" s="8"/>
      <c r="D49" s="8"/>
      <c r="E49" s="8"/>
      <c r="F49" s="8"/>
      <c r="G49" s="8"/>
      <c r="H49" s="8"/>
      <c r="I49" s="8"/>
    </row>
    <row r="50" spans="3:9" ht="18" customHeight="1">
      <c r="C50" s="8"/>
      <c r="D50" s="8"/>
      <c r="E50" s="8"/>
      <c r="F50" s="8"/>
      <c r="G50" s="8"/>
      <c r="H50" s="8"/>
      <c r="I50" s="8"/>
    </row>
    <row r="51" spans="3:9" ht="18" customHeight="1">
      <c r="C51" s="15"/>
      <c r="D51" s="15"/>
      <c r="E51" s="15"/>
      <c r="F51" s="15"/>
      <c r="G51" s="15"/>
      <c r="H51" s="15"/>
      <c r="I51" s="15"/>
    </row>
    <row r="52" spans="3:9" ht="18" customHeight="1">
      <c r="C52" s="13"/>
      <c r="D52" s="13"/>
      <c r="E52" s="13"/>
      <c r="F52" s="13"/>
      <c r="G52" s="13"/>
      <c r="H52" s="13"/>
      <c r="I52" s="13"/>
    </row>
    <row r="53" spans="3:9" ht="18" customHeight="1">
      <c r="C53" s="13"/>
      <c r="D53" s="13"/>
      <c r="E53" s="13"/>
      <c r="F53" s="13"/>
      <c r="G53" s="13"/>
      <c r="H53" s="13"/>
      <c r="I53" s="13"/>
    </row>
    <row r="54" spans="3:9" ht="18" customHeight="1">
      <c r="C54" s="13"/>
      <c r="D54" s="13"/>
      <c r="E54" s="13"/>
      <c r="F54" s="13"/>
      <c r="G54" s="13"/>
      <c r="H54" s="13"/>
      <c r="I54" s="13"/>
    </row>
    <row r="55" spans="3:9" ht="63" customHeight="1">
      <c r="C55" s="14"/>
      <c r="D55" s="14"/>
      <c r="E55" s="14"/>
      <c r="F55" s="14"/>
      <c r="G55" s="14"/>
      <c r="H55" s="14"/>
      <c r="I55" s="14"/>
    </row>
    <row r="56" ht="18" customHeight="1"/>
    <row r="57" spans="3:9" ht="13.5" customHeight="1">
      <c r="C57" s="10"/>
      <c r="D57" s="10"/>
      <c r="E57" s="27"/>
      <c r="F57" s="27"/>
      <c r="G57" s="27"/>
      <c r="H57" s="27"/>
      <c r="I57" s="15"/>
    </row>
    <row r="58" spans="3:9" ht="13.5" customHeight="1">
      <c r="C58" s="11"/>
      <c r="D58" s="11"/>
      <c r="E58" s="19"/>
      <c r="F58" s="19"/>
      <c r="G58" s="27"/>
      <c r="H58" s="27"/>
      <c r="I58" s="13"/>
    </row>
    <row r="59" spans="3:9" ht="13.5" customHeight="1">
      <c r="C59" s="11"/>
      <c r="D59" s="11"/>
      <c r="F59" s="19"/>
      <c r="G59" s="27"/>
      <c r="H59" s="27"/>
      <c r="I59" s="13"/>
    </row>
    <row r="60" spans="3:17" ht="13.5" customHeight="1">
      <c r="C60" s="10"/>
      <c r="D60" s="10"/>
      <c r="F60" s="19"/>
      <c r="G60" s="27"/>
      <c r="H60" s="27"/>
      <c r="I60" s="13"/>
      <c r="J60" s="28"/>
      <c r="M60" s="10"/>
      <c r="N60" s="8"/>
      <c r="O60" s="29"/>
      <c r="P60" s="29"/>
      <c r="Q60" s="30"/>
    </row>
    <row r="61" spans="3:17" ht="13.5" customHeight="1">
      <c r="C61" s="10"/>
      <c r="D61" s="10"/>
      <c r="E61" s="27"/>
      <c r="F61" s="27"/>
      <c r="G61" s="27"/>
      <c r="H61" s="27"/>
      <c r="I61" s="15"/>
      <c r="J61" s="28"/>
      <c r="M61" s="10"/>
      <c r="N61" s="8"/>
      <c r="O61" s="29"/>
      <c r="P61" s="29"/>
      <c r="Q61" s="30"/>
    </row>
    <row r="62" spans="3:17" ht="13.5" customHeight="1">
      <c r="C62" s="10"/>
      <c r="D62" s="10"/>
      <c r="E62" s="19"/>
      <c r="F62" s="19"/>
      <c r="G62" s="27"/>
      <c r="H62" s="27"/>
      <c r="I62" s="13"/>
      <c r="J62" s="31"/>
      <c r="M62" s="10"/>
      <c r="N62" s="8"/>
      <c r="O62" s="29"/>
      <c r="P62" s="29"/>
      <c r="Q62" s="30"/>
    </row>
    <row r="63" spans="3:17" ht="13.5" customHeight="1">
      <c r="C63" s="10"/>
      <c r="D63" s="10"/>
      <c r="F63" s="19"/>
      <c r="G63" s="27"/>
      <c r="H63" s="27"/>
      <c r="I63" s="13"/>
      <c r="J63" s="28"/>
      <c r="M63" s="10"/>
      <c r="N63" s="8"/>
      <c r="O63" s="32"/>
      <c r="P63" s="32"/>
      <c r="Q63" s="33"/>
    </row>
    <row r="64" spans="3:17" ht="13.5" customHeight="1">
      <c r="C64" s="10"/>
      <c r="D64" s="10"/>
      <c r="F64" s="19"/>
      <c r="G64" s="27"/>
      <c r="H64" s="27"/>
      <c r="I64" s="13"/>
      <c r="J64" s="28"/>
      <c r="M64" s="13"/>
      <c r="N64" s="8"/>
      <c r="O64" s="32"/>
      <c r="P64" s="32"/>
      <c r="Q64" s="33"/>
    </row>
    <row r="65" spans="3:17" ht="13.5" customHeight="1">
      <c r="C65" s="11"/>
      <c r="D65" s="11"/>
      <c r="F65" s="19"/>
      <c r="G65" s="27"/>
      <c r="H65" s="27"/>
      <c r="I65" s="13"/>
      <c r="J65" s="28"/>
      <c r="M65" s="11"/>
      <c r="N65" s="8"/>
      <c r="O65" s="29"/>
      <c r="P65" s="29"/>
      <c r="Q65" s="30"/>
    </row>
    <row r="66" spans="3:17" ht="13.5" customHeight="1">
      <c r="C66" s="10"/>
      <c r="D66" s="10"/>
      <c r="E66" s="27"/>
      <c r="F66" s="27"/>
      <c r="G66" s="27"/>
      <c r="H66" s="27"/>
      <c r="I66" s="15"/>
      <c r="J66" s="28"/>
      <c r="M66" s="10"/>
      <c r="N66" s="8"/>
      <c r="O66" s="34"/>
      <c r="P66" s="34"/>
      <c r="Q66" s="30"/>
    </row>
    <row r="67" spans="3:17" ht="13.5" customHeight="1">
      <c r="C67" s="15"/>
      <c r="D67" s="15"/>
      <c r="E67" s="19"/>
      <c r="F67" s="19"/>
      <c r="G67" s="27"/>
      <c r="H67" s="27"/>
      <c r="I67" s="13"/>
      <c r="J67" s="31"/>
      <c r="M67" s="8"/>
      <c r="N67" s="35"/>
      <c r="O67" s="29"/>
      <c r="P67" s="29"/>
      <c r="Q67" s="30"/>
    </row>
    <row r="68" spans="3:17" ht="13.5" customHeight="1">
      <c r="C68" s="9"/>
      <c r="D68" s="9"/>
      <c r="F68" s="19"/>
      <c r="G68" s="27"/>
      <c r="H68" s="27"/>
      <c r="I68" s="13"/>
      <c r="J68" s="28"/>
      <c r="M68" s="9"/>
      <c r="N68" s="36"/>
      <c r="O68" s="29"/>
      <c r="P68" s="29"/>
      <c r="Q68" s="30"/>
    </row>
    <row r="69" spans="3:14" ht="13.5" customHeight="1">
      <c r="C69" s="10"/>
      <c r="D69" s="10"/>
      <c r="F69" s="19"/>
      <c r="G69" s="27"/>
      <c r="H69" s="27"/>
      <c r="I69" s="13"/>
      <c r="J69" s="28"/>
      <c r="M69" s="11"/>
      <c r="N69" s="8"/>
    </row>
    <row r="70" spans="3:14" ht="13.5" customHeight="1">
      <c r="C70" s="10"/>
      <c r="D70" s="10"/>
      <c r="F70" s="19"/>
      <c r="G70" s="27"/>
      <c r="H70" s="27"/>
      <c r="I70" s="13"/>
      <c r="J70" s="28"/>
      <c r="M70" s="11"/>
      <c r="N70" s="8"/>
    </row>
    <row r="71" spans="3:14" ht="13.5" customHeight="1">
      <c r="C71" s="11"/>
      <c r="D71" s="11"/>
      <c r="E71" s="27"/>
      <c r="F71" s="27"/>
      <c r="G71" s="27"/>
      <c r="H71" s="27"/>
      <c r="I71" s="15"/>
      <c r="J71" s="28"/>
      <c r="M71" s="11"/>
      <c r="N71" s="8"/>
    </row>
    <row r="72" spans="3:14" ht="13.5" customHeight="1">
      <c r="C72" s="10"/>
      <c r="D72" s="10"/>
      <c r="E72" s="19"/>
      <c r="F72" s="19"/>
      <c r="G72" s="27"/>
      <c r="H72" s="27"/>
      <c r="I72" s="13"/>
      <c r="J72" s="31"/>
      <c r="M72" s="10"/>
      <c r="N72" s="8"/>
    </row>
    <row r="73" spans="3:14" ht="13.5" customHeight="1">
      <c r="C73" s="15"/>
      <c r="D73" s="15"/>
      <c r="F73" s="19"/>
      <c r="G73" s="27"/>
      <c r="H73" s="27"/>
      <c r="I73" s="13"/>
      <c r="J73" s="28"/>
      <c r="M73" s="15"/>
      <c r="N73" s="8"/>
    </row>
    <row r="74" spans="3:14" ht="13.5" customHeight="1">
      <c r="C74" s="9"/>
      <c r="D74" s="9"/>
      <c r="F74" s="19"/>
      <c r="G74" s="27"/>
      <c r="H74" s="27"/>
      <c r="I74" s="13"/>
      <c r="J74" s="28"/>
      <c r="M74" s="14"/>
      <c r="N74" s="36"/>
    </row>
    <row r="75" spans="3:14" ht="13.5" customHeight="1">
      <c r="C75" s="10"/>
      <c r="D75" s="10"/>
      <c r="E75" s="27"/>
      <c r="F75" s="27"/>
      <c r="G75" s="27"/>
      <c r="H75" s="27"/>
      <c r="I75" s="15"/>
      <c r="J75" s="28"/>
      <c r="M75" s="10"/>
      <c r="N75" s="8"/>
    </row>
    <row r="76" spans="3:14" ht="13.5" customHeight="1">
      <c r="C76" s="10"/>
      <c r="D76" s="10"/>
      <c r="E76" s="19"/>
      <c r="F76" s="19"/>
      <c r="G76" s="27"/>
      <c r="H76" s="27"/>
      <c r="I76" s="13"/>
      <c r="J76" s="31"/>
      <c r="M76" s="10"/>
      <c r="N76" s="8"/>
    </row>
    <row r="77" spans="3:14" ht="13.5" customHeight="1">
      <c r="C77" s="10"/>
      <c r="D77" s="10"/>
      <c r="F77" s="19"/>
      <c r="G77" s="27"/>
      <c r="H77" s="27"/>
      <c r="I77" s="13"/>
      <c r="J77" s="28"/>
      <c r="M77" s="13"/>
      <c r="N77" s="8"/>
    </row>
    <row r="78" spans="3:14" ht="13.5" customHeight="1">
      <c r="C78" s="10"/>
      <c r="D78" s="10"/>
      <c r="E78" s="27"/>
      <c r="F78" s="27"/>
      <c r="G78" s="27"/>
      <c r="H78" s="27"/>
      <c r="I78" s="15"/>
      <c r="J78" s="28"/>
      <c r="M78" s="11"/>
      <c r="N78" s="8"/>
    </row>
    <row r="79" spans="3:14" ht="13.5" customHeight="1">
      <c r="C79" s="11"/>
      <c r="D79" s="11"/>
      <c r="E79" s="19"/>
      <c r="F79" s="19"/>
      <c r="G79" s="27"/>
      <c r="H79" s="27"/>
      <c r="I79" s="13"/>
      <c r="J79" s="31"/>
      <c r="M79" s="37"/>
      <c r="N79" s="8"/>
    </row>
    <row r="80" spans="3:14" ht="13.5" customHeight="1">
      <c r="C80" s="10"/>
      <c r="D80" s="10"/>
      <c r="F80" s="19"/>
      <c r="G80" s="27"/>
      <c r="H80" s="27"/>
      <c r="I80" s="13"/>
      <c r="J80" s="28"/>
      <c r="M80" s="10"/>
      <c r="N80" s="8"/>
    </row>
    <row r="81" spans="3:14" ht="13.5" customHeight="1">
      <c r="C81" s="10"/>
      <c r="D81" s="10"/>
      <c r="E81" s="27"/>
      <c r="F81" s="27"/>
      <c r="G81" s="27"/>
      <c r="H81" s="27"/>
      <c r="I81" s="15"/>
      <c r="J81" s="28"/>
      <c r="M81" s="13"/>
      <c r="N81" s="8"/>
    </row>
    <row r="82" spans="3:14" ht="13.5" customHeight="1">
      <c r="C82" s="11"/>
      <c r="D82" s="11"/>
      <c r="E82" s="19"/>
      <c r="F82" s="19"/>
      <c r="G82" s="27"/>
      <c r="H82" s="27"/>
      <c r="I82" s="13"/>
      <c r="J82" s="31"/>
      <c r="M82" s="10"/>
      <c r="N82" s="8"/>
    </row>
    <row r="83" spans="3:14" ht="13.5" customHeight="1">
      <c r="C83" s="10"/>
      <c r="D83" s="10"/>
      <c r="F83" s="19"/>
      <c r="G83" s="27"/>
      <c r="H83" s="27"/>
      <c r="I83" s="13"/>
      <c r="J83" s="28"/>
      <c r="M83" s="13"/>
      <c r="N83" s="8"/>
    </row>
    <row r="84" spans="6:10" ht="13.5" customHeight="1">
      <c r="F84" s="19"/>
      <c r="G84" s="27"/>
      <c r="H84" s="27"/>
      <c r="I84" s="10"/>
      <c r="J84" s="28"/>
    </row>
    <row r="85" spans="6:10" ht="13.5" customHeight="1">
      <c r="F85" s="19"/>
      <c r="G85" s="27"/>
      <c r="H85" s="27"/>
      <c r="I85" s="13"/>
      <c r="J85" s="28"/>
    </row>
    <row r="86" spans="6:10" ht="13.5" customHeight="1">
      <c r="F86" s="19"/>
      <c r="G86" s="27"/>
      <c r="H86" s="27"/>
      <c r="I86" s="13"/>
      <c r="J86" s="28"/>
    </row>
    <row r="87" spans="6:10" ht="13.5" customHeight="1">
      <c r="F87" s="19"/>
      <c r="G87" s="27"/>
      <c r="H87" s="27"/>
      <c r="I87" s="13"/>
      <c r="J87" s="28"/>
    </row>
    <row r="88" spans="6:10" ht="13.5" customHeight="1">
      <c r="F88" s="19"/>
      <c r="G88" s="27"/>
      <c r="H88" s="27"/>
      <c r="I88" s="13"/>
      <c r="J88" s="28"/>
    </row>
    <row r="89" spans="5:10" ht="13.5" customHeight="1">
      <c r="E89" s="27"/>
      <c r="F89" s="27"/>
      <c r="G89" s="27"/>
      <c r="H89" s="27"/>
      <c r="I89" s="15"/>
      <c r="J89" s="28"/>
    </row>
    <row r="90" spans="5:10" ht="13.5" customHeight="1">
      <c r="E90" s="19"/>
      <c r="F90" s="19"/>
      <c r="G90" s="27"/>
      <c r="H90" s="27"/>
      <c r="I90" s="13"/>
      <c r="J90" s="31"/>
    </row>
    <row r="91" spans="6:10" ht="13.5" customHeight="1">
      <c r="F91" s="19"/>
      <c r="G91" s="27"/>
      <c r="H91" s="27"/>
      <c r="I91" s="13"/>
      <c r="J91" s="28"/>
    </row>
    <row r="92" spans="5:10" ht="4.5" customHeight="1">
      <c r="E92" s="27"/>
      <c r="F92" s="27"/>
      <c r="G92" s="27"/>
      <c r="H92" s="27"/>
      <c r="I92" s="10"/>
      <c r="J92" s="28"/>
    </row>
    <row r="93" spans="5:10" ht="11.25" customHeight="1">
      <c r="E93" s="19"/>
      <c r="F93" s="19"/>
      <c r="G93" s="27"/>
      <c r="H93" s="27"/>
      <c r="I93" s="13"/>
      <c r="J93" s="31"/>
    </row>
    <row r="94" spans="6:10" ht="11.25" customHeight="1">
      <c r="F94" s="19"/>
      <c r="G94" s="27"/>
      <c r="H94" s="27"/>
      <c r="I94" s="13"/>
      <c r="J94" s="15"/>
    </row>
    <row r="95" ht="11.25" customHeight="1">
      <c r="E95" s="38"/>
    </row>
    <row r="96" ht="11.25" customHeight="1">
      <c r="E96" s="38"/>
    </row>
    <row r="97" ht="11.25" customHeight="1"/>
  </sheetData>
  <sheetProtection/>
  <mergeCells count="257">
    <mergeCell ref="O35:R35"/>
    <mergeCell ref="S35:V35"/>
    <mergeCell ref="AU28:AX29"/>
    <mergeCell ref="AR27:AX27"/>
    <mergeCell ref="AA28:AD29"/>
    <mergeCell ref="AE28:AP28"/>
    <mergeCell ref="AI29:AL29"/>
    <mergeCell ref="AM29:AP29"/>
    <mergeCell ref="AQ28:AT29"/>
    <mergeCell ref="U14:AD14"/>
    <mergeCell ref="AE17:AN17"/>
    <mergeCell ref="A40:N41"/>
    <mergeCell ref="U22:AD22"/>
    <mergeCell ref="AE22:AN22"/>
    <mergeCell ref="AO22:AX22"/>
    <mergeCell ref="F36:N36"/>
    <mergeCell ref="K22:T22"/>
    <mergeCell ref="S30:V30"/>
    <mergeCell ref="F35:N35"/>
    <mergeCell ref="K19:T19"/>
    <mergeCell ref="K20:T20"/>
    <mergeCell ref="A18:J18"/>
    <mergeCell ref="K14:T14"/>
    <mergeCell ref="AE14:AN14"/>
    <mergeCell ref="AO14:AX14"/>
    <mergeCell ref="AO15:AX15"/>
    <mergeCell ref="K15:T15"/>
    <mergeCell ref="U15:AD15"/>
    <mergeCell ref="AE15:AN15"/>
    <mergeCell ref="U20:AD20"/>
    <mergeCell ref="K12:T12"/>
    <mergeCell ref="F32:N32"/>
    <mergeCell ref="S31:V31"/>
    <mergeCell ref="A20:J20"/>
    <mergeCell ref="A19:J19"/>
    <mergeCell ref="F31:N31"/>
    <mergeCell ref="A24:J24"/>
    <mergeCell ref="S29:V29"/>
    <mergeCell ref="O28:Z28"/>
    <mergeCell ref="AM32:AP32"/>
    <mergeCell ref="AM33:AP33"/>
    <mergeCell ref="AQ33:AT33"/>
    <mergeCell ref="K7:T7"/>
    <mergeCell ref="K9:T9"/>
    <mergeCell ref="AM30:AP30"/>
    <mergeCell ref="U19:AD19"/>
    <mergeCell ref="AE19:AN19"/>
    <mergeCell ref="AO19:AX19"/>
    <mergeCell ref="AO16:AX16"/>
    <mergeCell ref="AE41:AH41"/>
    <mergeCell ref="AI41:AL41"/>
    <mergeCell ref="AU31:AX31"/>
    <mergeCell ref="AQ31:AT31"/>
    <mergeCell ref="AQ32:AT32"/>
    <mergeCell ref="AU32:AX32"/>
    <mergeCell ref="AM38:AP38"/>
    <mergeCell ref="AQ38:AT38"/>
    <mergeCell ref="AU38:AX38"/>
    <mergeCell ref="AU37:AX37"/>
    <mergeCell ref="W35:Z35"/>
    <mergeCell ref="AA32:AD32"/>
    <mergeCell ref="A17:J17"/>
    <mergeCell ref="A15:J15"/>
    <mergeCell ref="A16:J16"/>
    <mergeCell ref="K16:T16"/>
    <mergeCell ref="AA35:AD35"/>
    <mergeCell ref="O34:R34"/>
    <mergeCell ref="S34:V34"/>
    <mergeCell ref="W34:Z34"/>
    <mergeCell ref="AM31:AP31"/>
    <mergeCell ref="K11:T11"/>
    <mergeCell ref="K17:T17"/>
    <mergeCell ref="W31:Z31"/>
    <mergeCell ref="U17:AD17"/>
    <mergeCell ref="AA30:AD30"/>
    <mergeCell ref="W29:Z29"/>
    <mergeCell ref="AE29:AH29"/>
    <mergeCell ref="W30:Z30"/>
    <mergeCell ref="AE30:AH30"/>
    <mergeCell ref="AO20:AX20"/>
    <mergeCell ref="K21:T21"/>
    <mergeCell ref="U21:AD21"/>
    <mergeCell ref="A43:N43"/>
    <mergeCell ref="O29:R29"/>
    <mergeCell ref="F34:N34"/>
    <mergeCell ref="O41:R41"/>
    <mergeCell ref="O30:R30"/>
    <mergeCell ref="F42:N42"/>
    <mergeCell ref="A42:E42"/>
    <mergeCell ref="F37:N37"/>
    <mergeCell ref="F33:N33"/>
    <mergeCell ref="O32:R32"/>
    <mergeCell ref="A1:AX1"/>
    <mergeCell ref="A30:N30"/>
    <mergeCell ref="A28:N29"/>
    <mergeCell ref="AQ30:AT30"/>
    <mergeCell ref="AU30:AX30"/>
    <mergeCell ref="A22:J22"/>
    <mergeCell ref="A23:J23"/>
    <mergeCell ref="AI30:AL30"/>
    <mergeCell ref="A12:J12"/>
    <mergeCell ref="A21:J21"/>
    <mergeCell ref="O33:R33"/>
    <mergeCell ref="S33:V33"/>
    <mergeCell ref="W33:Z33"/>
    <mergeCell ref="O31:R31"/>
    <mergeCell ref="S32:V32"/>
    <mergeCell ref="W32:Z32"/>
    <mergeCell ref="AE32:AH32"/>
    <mergeCell ref="AE35:AH35"/>
    <mergeCell ref="AI35:AL35"/>
    <mergeCell ref="AA33:AD33"/>
    <mergeCell ref="AE33:AH33"/>
    <mergeCell ref="AI33:AL33"/>
    <mergeCell ref="AU33:AX33"/>
    <mergeCell ref="AA34:AD34"/>
    <mergeCell ref="AE34:AH34"/>
    <mergeCell ref="AI34:AL34"/>
    <mergeCell ref="AM34:AP34"/>
    <mergeCell ref="AQ34:AT34"/>
    <mergeCell ref="AU34:AX34"/>
    <mergeCell ref="AM35:AP35"/>
    <mergeCell ref="AQ35:AT35"/>
    <mergeCell ref="AU35:AX35"/>
    <mergeCell ref="O36:R36"/>
    <mergeCell ref="S36:V36"/>
    <mergeCell ref="W36:Z36"/>
    <mergeCell ref="AA36:AD36"/>
    <mergeCell ref="AE36:AH36"/>
    <mergeCell ref="AI36:AL36"/>
    <mergeCell ref="AM36:AP36"/>
    <mergeCell ref="AQ36:AT36"/>
    <mergeCell ref="AU36:AX36"/>
    <mergeCell ref="O37:R37"/>
    <mergeCell ref="S37:V37"/>
    <mergeCell ref="W37:Z37"/>
    <mergeCell ref="AA37:AD37"/>
    <mergeCell ref="AE37:AH37"/>
    <mergeCell ref="AI37:AL37"/>
    <mergeCell ref="AM37:AP37"/>
    <mergeCell ref="AQ37:AT37"/>
    <mergeCell ref="O38:R38"/>
    <mergeCell ref="S38:V38"/>
    <mergeCell ref="W38:Z38"/>
    <mergeCell ref="AA38:AD38"/>
    <mergeCell ref="AE38:AH38"/>
    <mergeCell ref="AI38:AL38"/>
    <mergeCell ref="O39:R39"/>
    <mergeCell ref="S39:V39"/>
    <mergeCell ref="W39:Z39"/>
    <mergeCell ref="AA39:AD39"/>
    <mergeCell ref="AM39:AP39"/>
    <mergeCell ref="AQ39:AT39"/>
    <mergeCell ref="AE39:AH39"/>
    <mergeCell ref="AI39:AL39"/>
    <mergeCell ref="AU39:AX39"/>
    <mergeCell ref="O40:R40"/>
    <mergeCell ref="S40:V40"/>
    <mergeCell ref="W40:Z40"/>
    <mergeCell ref="AA40:AD40"/>
    <mergeCell ref="AE40:AH40"/>
    <mergeCell ref="AI40:AL40"/>
    <mergeCell ref="AM40:AP40"/>
    <mergeCell ref="AQ40:AT40"/>
    <mergeCell ref="AU40:AX40"/>
    <mergeCell ref="AM41:AP41"/>
    <mergeCell ref="AQ41:AT41"/>
    <mergeCell ref="AU41:AX41"/>
    <mergeCell ref="O42:R42"/>
    <mergeCell ref="S42:V42"/>
    <mergeCell ref="W42:Z42"/>
    <mergeCell ref="AA42:AD42"/>
    <mergeCell ref="S41:V41"/>
    <mergeCell ref="W41:Z41"/>
    <mergeCell ref="AA41:AD41"/>
    <mergeCell ref="AU43:AX43"/>
    <mergeCell ref="AE42:AH42"/>
    <mergeCell ref="AI42:AL42"/>
    <mergeCell ref="AM42:AP42"/>
    <mergeCell ref="AQ42:AT42"/>
    <mergeCell ref="AU42:AX42"/>
    <mergeCell ref="AE43:AH43"/>
    <mergeCell ref="AI43:AL43"/>
    <mergeCell ref="AM43:AP43"/>
    <mergeCell ref="AQ43:AT43"/>
    <mergeCell ref="O43:R43"/>
    <mergeCell ref="S43:V43"/>
    <mergeCell ref="W43:Z43"/>
    <mergeCell ref="AA43:AD43"/>
    <mergeCell ref="AO6:AX6"/>
    <mergeCell ref="A13:J13"/>
    <mergeCell ref="A14:J14"/>
    <mergeCell ref="AE9:AN9"/>
    <mergeCell ref="AO9:AX9"/>
    <mergeCell ref="K13:T13"/>
    <mergeCell ref="U13:AD13"/>
    <mergeCell ref="A7:J7"/>
    <mergeCell ref="A8:J8"/>
    <mergeCell ref="K8:T8"/>
    <mergeCell ref="U8:AD8"/>
    <mergeCell ref="U7:AD7"/>
    <mergeCell ref="AE7:AN7"/>
    <mergeCell ref="AE16:AN16"/>
    <mergeCell ref="AE13:AN13"/>
    <mergeCell ref="U12:AD12"/>
    <mergeCell ref="AE12:AN12"/>
    <mergeCell ref="A9:J9"/>
    <mergeCell ref="U9:AD9"/>
    <mergeCell ref="A10:J10"/>
    <mergeCell ref="A11:J11"/>
    <mergeCell ref="K10:T10"/>
    <mergeCell ref="AO5:AX5"/>
    <mergeCell ref="AO10:AX10"/>
    <mergeCell ref="U11:AD11"/>
    <mergeCell ref="AE11:AN11"/>
    <mergeCell ref="AE8:AN8"/>
    <mergeCell ref="AO7:AX7"/>
    <mergeCell ref="AO8:AX8"/>
    <mergeCell ref="AO11:AX11"/>
    <mergeCell ref="U10:AD10"/>
    <mergeCell ref="AE10:AN10"/>
    <mergeCell ref="AO12:AX12"/>
    <mergeCell ref="K24:T24"/>
    <mergeCell ref="U24:AD24"/>
    <mergeCell ref="AE24:AN24"/>
    <mergeCell ref="AO24:AX24"/>
    <mergeCell ref="AO18:AX18"/>
    <mergeCell ref="AO21:AX21"/>
    <mergeCell ref="AO17:AX17"/>
    <mergeCell ref="AO13:AX13"/>
    <mergeCell ref="U16:AD16"/>
    <mergeCell ref="K5:T5"/>
    <mergeCell ref="U5:AD5"/>
    <mergeCell ref="AE5:AN5"/>
    <mergeCell ref="K6:T6"/>
    <mergeCell ref="U6:AD6"/>
    <mergeCell ref="AE6:AN6"/>
    <mergeCell ref="A35:E39"/>
    <mergeCell ref="A4:J5"/>
    <mergeCell ref="A6:J6"/>
    <mergeCell ref="F38:N38"/>
    <mergeCell ref="F39:N39"/>
    <mergeCell ref="K4:AX4"/>
    <mergeCell ref="AA31:AD31"/>
    <mergeCell ref="AE31:AH31"/>
    <mergeCell ref="AI31:AL31"/>
    <mergeCell ref="AO23:AX23"/>
    <mergeCell ref="A31:E34"/>
    <mergeCell ref="AE20:AN20"/>
    <mergeCell ref="AE21:AN21"/>
    <mergeCell ref="AE18:AN18"/>
    <mergeCell ref="K23:T23"/>
    <mergeCell ref="U23:AD23"/>
    <mergeCell ref="AE23:AN23"/>
    <mergeCell ref="K18:T18"/>
    <mergeCell ref="U18:AD18"/>
    <mergeCell ref="AI32:AL32"/>
  </mergeCells>
  <printOptions/>
  <pageMargins left="0.7874015748031497" right="0.3937007874015748" top="0.7874015748031497" bottom="0.1968503937007874" header="0.3937007874015748" footer="0.1968503937007874"/>
  <pageSetup firstPageNumber="226" useFirstPageNumber="1" horizontalDpi="600" verticalDpi="600" orientation="portrait" paperSize="9" r:id="rId1"/>
  <headerFooter alignWithMargins="0">
    <oddHeader xml:space="preserve">&amp;L&amp;"ＭＳ 明朝,標準"&amp;8&amp;P　区 立 施 設&amp;R&amp;"ＭＳ 明朝,標準"&amp;8 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BJ73"/>
  <sheetViews>
    <sheetView zoomScaleSheetLayoutView="100" zoomScalePageLayoutView="0" workbookViewId="0" topLeftCell="A1">
      <selection activeCell="A4" sqref="A4:AU65"/>
    </sheetView>
  </sheetViews>
  <sheetFormatPr defaultColWidth="15.625" defaultRowHeight="13.5"/>
  <cols>
    <col min="1" max="1" width="1.75390625" style="305" customWidth="1"/>
    <col min="2" max="5" width="1.875" style="305" customWidth="1"/>
    <col min="6" max="6" width="1.75390625" style="305" customWidth="1"/>
    <col min="7" max="7" width="2.375" style="305" customWidth="1"/>
    <col min="8" max="8" width="2.25390625" style="305" customWidth="1"/>
    <col min="9" max="11" width="2.125" style="305" customWidth="1"/>
    <col min="12" max="12" width="1.75390625" style="305" customWidth="1"/>
    <col min="13" max="13" width="2.375" style="305" customWidth="1"/>
    <col min="14" max="16" width="1.875" style="305" customWidth="1"/>
    <col min="17" max="18" width="1.75390625" style="305" customWidth="1"/>
    <col min="19" max="20" width="1.875" style="305" customWidth="1"/>
    <col min="21" max="21" width="1.875" style="307" customWidth="1"/>
    <col min="22" max="23" width="1.75390625" style="307" customWidth="1"/>
    <col min="24" max="26" width="1.875" style="305" customWidth="1"/>
    <col min="27" max="29" width="1.75390625" style="305" customWidth="1"/>
    <col min="30" max="30" width="1.75390625" style="306" customWidth="1"/>
    <col min="31" max="31" width="1.875" style="306" customWidth="1"/>
    <col min="32" max="32" width="2.375" style="305" customWidth="1"/>
    <col min="33" max="33" width="2.25390625" style="305" customWidth="1"/>
    <col min="34" max="38" width="1.75390625" style="305" customWidth="1"/>
    <col min="39" max="41" width="1.875" style="305" customWidth="1"/>
    <col min="42" max="43" width="1.75390625" style="305" customWidth="1"/>
    <col min="44" max="49" width="1.875" style="305" customWidth="1"/>
    <col min="50" max="50" width="4.125" style="305" customWidth="1"/>
    <col min="51" max="51" width="4.875" style="305" customWidth="1"/>
    <col min="52" max="52" width="5.125" style="305" customWidth="1"/>
    <col min="53" max="53" width="1.75390625" style="305" customWidth="1"/>
    <col min="54" max="57" width="1.625" style="305" customWidth="1"/>
    <col min="58" max="58" width="1.75390625" style="305" customWidth="1"/>
    <col min="59" max="64" width="1.625" style="305" customWidth="1"/>
    <col min="65" max="65" width="4.75390625" style="305" customWidth="1"/>
    <col min="66" max="66" width="2.625" style="305" customWidth="1"/>
    <col min="67" max="82" width="2.00390625" style="305" customWidth="1"/>
    <col min="83" max="83" width="1.875" style="305" customWidth="1"/>
    <col min="84" max="16384" width="15.625" style="305" customWidth="1"/>
  </cols>
  <sheetData>
    <row r="1" spans="1:62" ht="18" customHeight="1">
      <c r="A1" s="812" t="s">
        <v>865</v>
      </c>
      <c r="B1" s="812"/>
      <c r="C1" s="812"/>
      <c r="D1" s="812"/>
      <c r="E1" s="812"/>
      <c r="F1" s="812"/>
      <c r="G1" s="812"/>
      <c r="H1" s="812"/>
      <c r="I1" s="812"/>
      <c r="J1" s="812"/>
      <c r="K1" s="812"/>
      <c r="L1" s="812"/>
      <c r="M1" s="812"/>
      <c r="N1" s="812"/>
      <c r="O1" s="812"/>
      <c r="P1" s="812"/>
      <c r="Q1" s="812"/>
      <c r="R1" s="812"/>
      <c r="S1" s="812"/>
      <c r="T1" s="812"/>
      <c r="U1" s="812"/>
      <c r="V1" s="812"/>
      <c r="W1" s="812"/>
      <c r="X1" s="812"/>
      <c r="Y1" s="812"/>
      <c r="Z1" s="812"/>
      <c r="AA1" s="812"/>
      <c r="AB1" s="812"/>
      <c r="AC1" s="812"/>
      <c r="AD1" s="812"/>
      <c r="AE1" s="812"/>
      <c r="AF1" s="812"/>
      <c r="AG1" s="812"/>
      <c r="AH1" s="812"/>
      <c r="AI1" s="812"/>
      <c r="AJ1" s="812"/>
      <c r="AK1" s="812"/>
      <c r="AL1" s="812"/>
      <c r="AM1" s="812"/>
      <c r="AN1" s="812"/>
      <c r="AO1" s="812"/>
      <c r="AP1" s="812"/>
      <c r="AQ1" s="812"/>
      <c r="AR1" s="812"/>
      <c r="AS1" s="812"/>
      <c r="AT1" s="812"/>
      <c r="AU1" s="332"/>
      <c r="AV1" s="332"/>
      <c r="AW1" s="332"/>
      <c r="AX1" s="332"/>
      <c r="AY1" s="332"/>
      <c r="AZ1" s="332"/>
      <c r="BA1" s="332"/>
      <c r="BB1" s="339"/>
      <c r="BC1" s="339"/>
      <c r="BD1" s="339"/>
      <c r="BE1" s="339"/>
      <c r="BF1" s="339"/>
      <c r="BG1" s="339"/>
      <c r="BH1" s="339"/>
      <c r="BI1" s="339"/>
      <c r="BJ1" s="339"/>
    </row>
    <row r="2" spans="6:34" ht="15" customHeight="1"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3"/>
      <c r="R2" s="343"/>
      <c r="S2" s="343"/>
      <c r="T2" s="343"/>
      <c r="U2" s="343"/>
      <c r="V2" s="343"/>
      <c r="W2" s="343"/>
      <c r="X2" s="343"/>
      <c r="Y2" s="343"/>
      <c r="Z2" s="343"/>
      <c r="AA2" s="343"/>
      <c r="AB2" s="343"/>
      <c r="AC2" s="343"/>
      <c r="AD2" s="343"/>
      <c r="AE2" s="343"/>
      <c r="AF2" s="343"/>
      <c r="AG2" s="343"/>
      <c r="AH2" s="343"/>
    </row>
    <row r="3" spans="1:39" ht="15" customHeight="1" thickBot="1">
      <c r="A3" s="333" t="s">
        <v>538</v>
      </c>
      <c r="B3" s="342"/>
      <c r="I3" s="342"/>
      <c r="J3" s="342"/>
      <c r="K3" s="342"/>
      <c r="X3" s="338"/>
      <c r="Y3" s="338"/>
      <c r="Z3" s="338"/>
      <c r="AA3" s="338"/>
      <c r="AB3" s="338"/>
      <c r="AC3" s="338"/>
      <c r="AM3" s="329"/>
    </row>
    <row r="4" spans="1:62" ht="24" customHeight="1">
      <c r="A4" s="808" t="s">
        <v>26</v>
      </c>
      <c r="B4" s="809"/>
      <c r="C4" s="809"/>
      <c r="D4" s="809"/>
      <c r="E4" s="809"/>
      <c r="F4" s="809"/>
      <c r="G4" s="816" t="s">
        <v>128</v>
      </c>
      <c r="H4" s="838"/>
      <c r="I4" s="838"/>
      <c r="J4" s="838"/>
      <c r="K4" s="808"/>
      <c r="L4" s="816" t="s">
        <v>438</v>
      </c>
      <c r="M4" s="838"/>
      <c r="N4" s="838"/>
      <c r="O4" s="838"/>
      <c r="P4" s="808"/>
      <c r="Q4" s="816" t="s">
        <v>439</v>
      </c>
      <c r="R4" s="838"/>
      <c r="S4" s="838"/>
      <c r="T4" s="838"/>
      <c r="U4" s="808"/>
      <c r="V4" s="829" t="s">
        <v>539</v>
      </c>
      <c r="W4" s="830"/>
      <c r="X4" s="830"/>
      <c r="Y4" s="830"/>
      <c r="Z4" s="831"/>
      <c r="AA4" s="816" t="s">
        <v>440</v>
      </c>
      <c r="AB4" s="838"/>
      <c r="AC4" s="838"/>
      <c r="AD4" s="838"/>
      <c r="AE4" s="808"/>
      <c r="AF4" s="816" t="s">
        <v>441</v>
      </c>
      <c r="AG4" s="838"/>
      <c r="AH4" s="838"/>
      <c r="AI4" s="838"/>
      <c r="AJ4" s="808"/>
      <c r="AK4" s="816" t="s">
        <v>442</v>
      </c>
      <c r="AL4" s="838"/>
      <c r="AM4" s="838"/>
      <c r="AN4" s="838"/>
      <c r="AO4" s="808"/>
      <c r="AP4" s="816" t="s">
        <v>443</v>
      </c>
      <c r="AQ4" s="830"/>
      <c r="AR4" s="830"/>
      <c r="AS4" s="830"/>
      <c r="AT4" s="830"/>
      <c r="AU4" s="308"/>
      <c r="AV4" s="308"/>
      <c r="AW4" s="308"/>
      <c r="AX4" s="308"/>
      <c r="AY4" s="308"/>
      <c r="AZ4" s="308"/>
      <c r="BA4" s="308"/>
      <c r="BB4" s="308"/>
      <c r="BC4" s="308"/>
      <c r="BD4" s="308"/>
      <c r="BE4" s="308"/>
      <c r="BF4" s="308"/>
      <c r="BG4" s="308"/>
      <c r="BH4" s="308"/>
      <c r="BI4" s="308"/>
      <c r="BJ4" s="308"/>
    </row>
    <row r="5" spans="1:62" ht="18" customHeight="1">
      <c r="A5" s="810"/>
      <c r="B5" s="811"/>
      <c r="C5" s="811"/>
      <c r="D5" s="811"/>
      <c r="E5" s="811"/>
      <c r="F5" s="811"/>
      <c r="G5" s="815" t="s">
        <v>467</v>
      </c>
      <c r="H5" s="810"/>
      <c r="I5" s="815" t="s">
        <v>468</v>
      </c>
      <c r="J5" s="835"/>
      <c r="K5" s="810"/>
      <c r="L5" s="815" t="s">
        <v>467</v>
      </c>
      <c r="M5" s="810"/>
      <c r="N5" s="815" t="s">
        <v>468</v>
      </c>
      <c r="O5" s="835"/>
      <c r="P5" s="810"/>
      <c r="Q5" s="815" t="s">
        <v>467</v>
      </c>
      <c r="R5" s="810"/>
      <c r="S5" s="815" t="s">
        <v>468</v>
      </c>
      <c r="T5" s="835"/>
      <c r="U5" s="810"/>
      <c r="V5" s="815" t="s">
        <v>467</v>
      </c>
      <c r="W5" s="810"/>
      <c r="X5" s="815" t="s">
        <v>468</v>
      </c>
      <c r="Y5" s="835"/>
      <c r="Z5" s="810"/>
      <c r="AA5" s="815" t="s">
        <v>467</v>
      </c>
      <c r="AB5" s="810"/>
      <c r="AC5" s="815" t="s">
        <v>468</v>
      </c>
      <c r="AD5" s="835"/>
      <c r="AE5" s="810"/>
      <c r="AF5" s="815" t="s">
        <v>467</v>
      </c>
      <c r="AG5" s="810"/>
      <c r="AH5" s="815" t="s">
        <v>468</v>
      </c>
      <c r="AI5" s="835"/>
      <c r="AJ5" s="810"/>
      <c r="AK5" s="815" t="s">
        <v>467</v>
      </c>
      <c r="AL5" s="810"/>
      <c r="AM5" s="815" t="s">
        <v>468</v>
      </c>
      <c r="AN5" s="835"/>
      <c r="AO5" s="810"/>
      <c r="AP5" s="815" t="s">
        <v>467</v>
      </c>
      <c r="AQ5" s="810"/>
      <c r="AR5" s="815" t="s">
        <v>468</v>
      </c>
      <c r="AS5" s="847"/>
      <c r="AT5" s="847"/>
      <c r="AU5" s="308"/>
      <c r="AV5" s="308"/>
      <c r="AW5" s="308"/>
      <c r="AX5" s="308"/>
      <c r="AY5" s="308"/>
      <c r="AZ5" s="308"/>
      <c r="BA5" s="308"/>
      <c r="BB5" s="308"/>
      <c r="BC5" s="308"/>
      <c r="BD5" s="308"/>
      <c r="BE5" s="308"/>
      <c r="BF5" s="308"/>
      <c r="BG5" s="308"/>
      <c r="BH5" s="308"/>
      <c r="BI5" s="308"/>
      <c r="BJ5" s="308"/>
    </row>
    <row r="6" spans="1:62" ht="9" customHeight="1">
      <c r="A6" s="817"/>
      <c r="B6" s="817"/>
      <c r="C6" s="817"/>
      <c r="D6" s="817"/>
      <c r="E6" s="817"/>
      <c r="F6" s="818"/>
      <c r="G6" s="857"/>
      <c r="H6" s="858"/>
      <c r="I6" s="859"/>
      <c r="J6" s="859"/>
      <c r="K6" s="859"/>
      <c r="L6" s="858"/>
      <c r="M6" s="858"/>
      <c r="N6" s="859"/>
      <c r="O6" s="859"/>
      <c r="P6" s="859"/>
      <c r="Q6" s="858"/>
      <c r="R6" s="858"/>
      <c r="S6" s="859"/>
      <c r="T6" s="859"/>
      <c r="U6" s="859"/>
      <c r="V6" s="858"/>
      <c r="W6" s="858"/>
      <c r="X6" s="859"/>
      <c r="Y6" s="859"/>
      <c r="Z6" s="859"/>
      <c r="AA6" s="858"/>
      <c r="AB6" s="858"/>
      <c r="AC6" s="859"/>
      <c r="AD6" s="859"/>
      <c r="AE6" s="859"/>
      <c r="AF6" s="858"/>
      <c r="AG6" s="858"/>
      <c r="AH6" s="859"/>
      <c r="AI6" s="859"/>
      <c r="AJ6" s="859"/>
      <c r="AK6" s="858"/>
      <c r="AL6" s="858"/>
      <c r="AM6" s="859"/>
      <c r="AN6" s="859"/>
      <c r="AO6" s="859"/>
      <c r="AP6" s="858"/>
      <c r="AQ6" s="858"/>
      <c r="AR6" s="860"/>
      <c r="AS6" s="860"/>
      <c r="AT6" s="860"/>
      <c r="AU6" s="329"/>
      <c r="AV6" s="329"/>
      <c r="AW6" s="329"/>
      <c r="AX6" s="329"/>
      <c r="AY6" s="329"/>
      <c r="AZ6" s="329"/>
      <c r="BA6" s="329"/>
      <c r="BB6" s="308"/>
      <c r="BC6" s="308"/>
      <c r="BD6" s="308"/>
      <c r="BE6" s="308"/>
      <c r="BF6" s="308"/>
      <c r="BG6" s="308"/>
      <c r="BH6" s="308"/>
      <c r="BI6" s="308"/>
      <c r="BJ6" s="308"/>
    </row>
    <row r="7" spans="1:62" ht="15.75" customHeight="1">
      <c r="A7" s="836" t="s">
        <v>0</v>
      </c>
      <c r="B7" s="836"/>
      <c r="C7" s="836"/>
      <c r="D7" s="836"/>
      <c r="E7" s="836"/>
      <c r="F7" s="837"/>
      <c r="G7" s="851">
        <v>5723</v>
      </c>
      <c r="H7" s="852"/>
      <c r="I7" s="848">
        <v>164570</v>
      </c>
      <c r="J7" s="848"/>
      <c r="K7" s="848"/>
      <c r="L7" s="848">
        <v>360</v>
      </c>
      <c r="M7" s="848"/>
      <c r="N7" s="848">
        <v>54018</v>
      </c>
      <c r="O7" s="848"/>
      <c r="P7" s="848"/>
      <c r="Q7" s="848">
        <v>293</v>
      </c>
      <c r="R7" s="848"/>
      <c r="S7" s="848">
        <v>37416</v>
      </c>
      <c r="T7" s="848"/>
      <c r="U7" s="848"/>
      <c r="V7" s="848">
        <v>986</v>
      </c>
      <c r="W7" s="848"/>
      <c r="X7" s="848">
        <v>27753</v>
      </c>
      <c r="Y7" s="848"/>
      <c r="Z7" s="848"/>
      <c r="AA7" s="848">
        <v>720</v>
      </c>
      <c r="AB7" s="848"/>
      <c r="AC7" s="848">
        <v>7945</v>
      </c>
      <c r="AD7" s="848"/>
      <c r="AE7" s="848"/>
      <c r="AF7" s="848">
        <v>1892</v>
      </c>
      <c r="AG7" s="848"/>
      <c r="AH7" s="848">
        <v>8466</v>
      </c>
      <c r="AI7" s="848"/>
      <c r="AJ7" s="848"/>
      <c r="AK7" s="848">
        <v>714</v>
      </c>
      <c r="AL7" s="848"/>
      <c r="AM7" s="848">
        <v>19321</v>
      </c>
      <c r="AN7" s="848"/>
      <c r="AO7" s="848"/>
      <c r="AP7" s="848">
        <v>758</v>
      </c>
      <c r="AQ7" s="848"/>
      <c r="AR7" s="848">
        <v>9651</v>
      </c>
      <c r="AS7" s="848"/>
      <c r="AT7" s="848"/>
      <c r="AU7" s="328"/>
      <c r="AV7" s="337"/>
      <c r="AW7" s="337"/>
      <c r="AX7" s="337"/>
      <c r="AY7" s="337"/>
      <c r="AZ7" s="337"/>
      <c r="BA7" s="337"/>
      <c r="BB7" s="310"/>
      <c r="BC7" s="310"/>
      <c r="BD7" s="310"/>
      <c r="BE7" s="310"/>
      <c r="BF7" s="310"/>
      <c r="BG7" s="310"/>
      <c r="BH7" s="310"/>
      <c r="BI7" s="310"/>
      <c r="BJ7" s="310"/>
    </row>
    <row r="8" spans="1:62" ht="15.75" customHeight="1">
      <c r="A8" s="855">
        <v>19</v>
      </c>
      <c r="B8" s="855"/>
      <c r="C8" s="855"/>
      <c r="D8" s="855"/>
      <c r="E8" s="855"/>
      <c r="F8" s="856"/>
      <c r="G8" s="839">
        <v>5487</v>
      </c>
      <c r="H8" s="850"/>
      <c r="I8" s="814">
        <v>150997</v>
      </c>
      <c r="J8" s="814"/>
      <c r="K8" s="814"/>
      <c r="L8" s="814">
        <v>429</v>
      </c>
      <c r="M8" s="814"/>
      <c r="N8" s="814">
        <v>58108</v>
      </c>
      <c r="O8" s="814"/>
      <c r="P8" s="814"/>
      <c r="Q8" s="814">
        <v>331</v>
      </c>
      <c r="R8" s="814"/>
      <c r="S8" s="814">
        <v>37522</v>
      </c>
      <c r="T8" s="814"/>
      <c r="U8" s="814"/>
      <c r="V8" s="814">
        <v>997</v>
      </c>
      <c r="W8" s="814"/>
      <c r="X8" s="814">
        <v>21400</v>
      </c>
      <c r="Y8" s="814"/>
      <c r="Z8" s="814"/>
      <c r="AA8" s="814">
        <v>700</v>
      </c>
      <c r="AB8" s="814"/>
      <c r="AC8" s="814">
        <v>5542</v>
      </c>
      <c r="AD8" s="814"/>
      <c r="AE8" s="814"/>
      <c r="AF8" s="814">
        <v>1559</v>
      </c>
      <c r="AG8" s="814"/>
      <c r="AH8" s="814">
        <v>5738</v>
      </c>
      <c r="AI8" s="814"/>
      <c r="AJ8" s="814"/>
      <c r="AK8" s="814">
        <v>674</v>
      </c>
      <c r="AL8" s="814"/>
      <c r="AM8" s="814">
        <v>16097</v>
      </c>
      <c r="AN8" s="814"/>
      <c r="AO8" s="814"/>
      <c r="AP8" s="814">
        <v>797</v>
      </c>
      <c r="AQ8" s="814"/>
      <c r="AR8" s="814">
        <v>6590</v>
      </c>
      <c r="AS8" s="814"/>
      <c r="AT8" s="814"/>
      <c r="AU8" s="309"/>
      <c r="AV8" s="310"/>
      <c r="AW8" s="310"/>
      <c r="AX8" s="310"/>
      <c r="AY8" s="310"/>
      <c r="AZ8" s="310"/>
      <c r="BA8" s="310"/>
      <c r="BB8" s="310"/>
      <c r="BC8" s="310"/>
      <c r="BD8" s="310"/>
      <c r="BE8" s="310"/>
      <c r="BF8" s="310"/>
      <c r="BG8" s="310"/>
      <c r="BH8" s="310"/>
      <c r="BI8" s="310"/>
      <c r="BJ8" s="310"/>
    </row>
    <row r="9" spans="1:62" ht="15.75" customHeight="1">
      <c r="A9" s="853">
        <v>20</v>
      </c>
      <c r="B9" s="853"/>
      <c r="C9" s="853"/>
      <c r="D9" s="853"/>
      <c r="E9" s="853"/>
      <c r="F9" s="854"/>
      <c r="G9" s="845">
        <f>SUM(G11:H24)</f>
        <v>5236</v>
      </c>
      <c r="H9" s="846"/>
      <c r="I9" s="849">
        <f>SUM(I11:K24)</f>
        <v>142990</v>
      </c>
      <c r="J9" s="849"/>
      <c r="K9" s="849"/>
      <c r="L9" s="849">
        <f>SUM(L11:M24)</f>
        <v>395</v>
      </c>
      <c r="M9" s="849"/>
      <c r="N9" s="849">
        <f>SUM(N11:P24)</f>
        <v>47945</v>
      </c>
      <c r="O9" s="849"/>
      <c r="P9" s="849"/>
      <c r="Q9" s="849">
        <f>SUM(Q11:R24)</f>
        <v>313</v>
      </c>
      <c r="R9" s="849"/>
      <c r="S9" s="849">
        <f>SUM(S11:U24)</f>
        <v>38783</v>
      </c>
      <c r="T9" s="849"/>
      <c r="U9" s="849"/>
      <c r="V9" s="849">
        <f>SUM(V11:W24)</f>
        <v>930</v>
      </c>
      <c r="W9" s="849"/>
      <c r="X9" s="849">
        <f>SUM(X11:Z24)</f>
        <v>23805</v>
      </c>
      <c r="Y9" s="849"/>
      <c r="Z9" s="849"/>
      <c r="AA9" s="849">
        <f>SUM(AA11:AB24)</f>
        <v>640</v>
      </c>
      <c r="AB9" s="849"/>
      <c r="AC9" s="849">
        <f>SUM(AC11:AE24)</f>
        <v>5289</v>
      </c>
      <c r="AD9" s="849"/>
      <c r="AE9" s="849"/>
      <c r="AF9" s="849">
        <f>SUM(AF11:AG24)</f>
        <v>1591</v>
      </c>
      <c r="AG9" s="849"/>
      <c r="AH9" s="849">
        <f>SUM(AH11:AJ24)</f>
        <v>4837</v>
      </c>
      <c r="AI9" s="849"/>
      <c r="AJ9" s="849"/>
      <c r="AK9" s="849">
        <f>SUM(AK11:AL24)</f>
        <v>632</v>
      </c>
      <c r="AL9" s="849"/>
      <c r="AM9" s="849">
        <f>SUM(AM11:AO24)</f>
        <v>15216</v>
      </c>
      <c r="AN9" s="849"/>
      <c r="AO9" s="849"/>
      <c r="AP9" s="849">
        <f>SUM(AP11:AQ24)</f>
        <v>735</v>
      </c>
      <c r="AQ9" s="849"/>
      <c r="AR9" s="849">
        <f>SUM(AR11:AT24)</f>
        <v>7115</v>
      </c>
      <c r="AS9" s="849"/>
      <c r="AT9" s="849"/>
      <c r="AU9" s="328"/>
      <c r="AV9" s="337"/>
      <c r="AW9" s="337"/>
      <c r="AX9" s="337"/>
      <c r="AY9" s="337"/>
      <c r="AZ9" s="337"/>
      <c r="BA9" s="337"/>
      <c r="BB9" s="310"/>
      <c r="BC9" s="310"/>
      <c r="BD9" s="310"/>
      <c r="BE9" s="310"/>
      <c r="BF9" s="310"/>
      <c r="BG9" s="310"/>
      <c r="BH9" s="310"/>
      <c r="BI9" s="310"/>
      <c r="BJ9" s="310"/>
    </row>
    <row r="10" spans="1:53" ht="15.75" customHeight="1">
      <c r="A10" s="836"/>
      <c r="B10" s="836"/>
      <c r="C10" s="836"/>
      <c r="D10" s="836"/>
      <c r="E10" s="836"/>
      <c r="F10" s="837"/>
      <c r="G10" s="839"/>
      <c r="H10" s="840"/>
      <c r="I10" s="840"/>
      <c r="J10" s="840"/>
      <c r="K10" s="840"/>
      <c r="L10" s="840"/>
      <c r="M10" s="840"/>
      <c r="N10" s="840"/>
      <c r="O10" s="840"/>
      <c r="P10" s="840"/>
      <c r="Q10" s="840"/>
      <c r="R10" s="840"/>
      <c r="S10" s="840"/>
      <c r="T10" s="840"/>
      <c r="U10" s="840"/>
      <c r="V10" s="840"/>
      <c r="W10" s="840"/>
      <c r="X10" s="840"/>
      <c r="Y10" s="840"/>
      <c r="Z10" s="840"/>
      <c r="AA10" s="840"/>
      <c r="AB10" s="840"/>
      <c r="AC10" s="840"/>
      <c r="AD10" s="840"/>
      <c r="AE10" s="840"/>
      <c r="AF10" s="840"/>
      <c r="AG10" s="840"/>
      <c r="AH10" s="840"/>
      <c r="AI10" s="840"/>
      <c r="AJ10" s="840"/>
      <c r="AK10" s="840"/>
      <c r="AL10" s="840"/>
      <c r="AM10" s="840"/>
      <c r="AN10" s="840"/>
      <c r="AO10" s="840"/>
      <c r="AP10" s="840"/>
      <c r="AQ10" s="840"/>
      <c r="AR10" s="814"/>
      <c r="AS10" s="814"/>
      <c r="AT10" s="814"/>
      <c r="AU10" s="340"/>
      <c r="AV10" s="329"/>
      <c r="AW10" s="340"/>
      <c r="AX10" s="340"/>
      <c r="AY10" s="340"/>
      <c r="AZ10" s="340"/>
      <c r="BA10" s="340"/>
    </row>
    <row r="11" spans="1:53" ht="15.75" customHeight="1">
      <c r="A11" s="836" t="s">
        <v>113</v>
      </c>
      <c r="B11" s="836"/>
      <c r="C11" s="836"/>
      <c r="D11" s="836"/>
      <c r="E11" s="836"/>
      <c r="F11" s="837"/>
      <c r="G11" s="839">
        <f>L11+Q11+V11+AA11+AF11+AK11+AP11</f>
        <v>442</v>
      </c>
      <c r="H11" s="840"/>
      <c r="I11" s="840">
        <f>N11+S11+X11+AC11+AH11+AM11+AR11</f>
        <v>13047</v>
      </c>
      <c r="J11" s="840"/>
      <c r="K11" s="840"/>
      <c r="L11" s="814">
        <v>41</v>
      </c>
      <c r="M11" s="814"/>
      <c r="N11" s="814">
        <v>5926</v>
      </c>
      <c r="O11" s="814"/>
      <c r="P11" s="814"/>
      <c r="Q11" s="814">
        <v>27</v>
      </c>
      <c r="R11" s="814"/>
      <c r="S11" s="814">
        <v>3645</v>
      </c>
      <c r="T11" s="814"/>
      <c r="U11" s="814"/>
      <c r="V11" s="814">
        <v>79</v>
      </c>
      <c r="W11" s="814"/>
      <c r="X11" s="814">
        <v>1233</v>
      </c>
      <c r="Y11" s="814"/>
      <c r="Z11" s="814"/>
      <c r="AA11" s="814">
        <v>51</v>
      </c>
      <c r="AB11" s="814"/>
      <c r="AC11" s="814">
        <v>279</v>
      </c>
      <c r="AD11" s="814"/>
      <c r="AE11" s="814"/>
      <c r="AF11" s="814">
        <v>140</v>
      </c>
      <c r="AG11" s="814"/>
      <c r="AH11" s="814">
        <v>391</v>
      </c>
      <c r="AI11" s="814"/>
      <c r="AJ11" s="814"/>
      <c r="AK11" s="814">
        <v>45</v>
      </c>
      <c r="AL11" s="814"/>
      <c r="AM11" s="814">
        <v>1096</v>
      </c>
      <c r="AN11" s="814"/>
      <c r="AO11" s="814"/>
      <c r="AP11" s="814">
        <v>59</v>
      </c>
      <c r="AQ11" s="814"/>
      <c r="AR11" s="814">
        <v>477</v>
      </c>
      <c r="AS11" s="814"/>
      <c r="AT11" s="814"/>
      <c r="AU11" s="309"/>
      <c r="AV11" s="310"/>
      <c r="AW11" s="310"/>
      <c r="AX11" s="310"/>
      <c r="AY11" s="335"/>
      <c r="AZ11" s="335"/>
      <c r="BA11" s="310"/>
    </row>
    <row r="12" spans="1:53" ht="15.75" customHeight="1">
      <c r="A12" s="836" t="s">
        <v>810</v>
      </c>
      <c r="B12" s="836"/>
      <c r="C12" s="836"/>
      <c r="D12" s="836"/>
      <c r="E12" s="836"/>
      <c r="F12" s="837"/>
      <c r="G12" s="839">
        <f>L12+Q12+V12+AA12+AF12+AK12+AP12</f>
        <v>427</v>
      </c>
      <c r="H12" s="840"/>
      <c r="I12" s="840">
        <f>N12+S12+X12+AC12+AH12+AM12+AR12</f>
        <v>13619</v>
      </c>
      <c r="J12" s="840"/>
      <c r="K12" s="840"/>
      <c r="L12" s="840">
        <v>26</v>
      </c>
      <c r="M12" s="840"/>
      <c r="N12" s="840">
        <v>4410</v>
      </c>
      <c r="O12" s="840"/>
      <c r="P12" s="840"/>
      <c r="Q12" s="840">
        <v>26</v>
      </c>
      <c r="R12" s="840"/>
      <c r="S12" s="840">
        <v>4185</v>
      </c>
      <c r="T12" s="840"/>
      <c r="U12" s="840"/>
      <c r="V12" s="840">
        <v>78</v>
      </c>
      <c r="W12" s="840"/>
      <c r="X12" s="840">
        <v>2189</v>
      </c>
      <c r="Y12" s="840"/>
      <c r="Z12" s="840"/>
      <c r="AA12" s="840">
        <v>51</v>
      </c>
      <c r="AB12" s="840"/>
      <c r="AC12" s="840">
        <v>345</v>
      </c>
      <c r="AD12" s="840"/>
      <c r="AE12" s="840"/>
      <c r="AF12" s="840">
        <v>127</v>
      </c>
      <c r="AG12" s="840"/>
      <c r="AH12" s="840">
        <v>387</v>
      </c>
      <c r="AI12" s="840"/>
      <c r="AJ12" s="840"/>
      <c r="AK12" s="840">
        <v>53</v>
      </c>
      <c r="AL12" s="840"/>
      <c r="AM12" s="840">
        <v>1474</v>
      </c>
      <c r="AN12" s="840"/>
      <c r="AO12" s="840"/>
      <c r="AP12" s="840">
        <v>66</v>
      </c>
      <c r="AQ12" s="840"/>
      <c r="AR12" s="814">
        <v>629</v>
      </c>
      <c r="AS12" s="814"/>
      <c r="AT12" s="814"/>
      <c r="AU12" s="309"/>
      <c r="AV12" s="310"/>
      <c r="AW12" s="310"/>
      <c r="AX12" s="310"/>
      <c r="AY12" s="335"/>
      <c r="AZ12" s="335"/>
      <c r="BA12" s="310"/>
    </row>
    <row r="13" spans="1:53" ht="15.75" customHeight="1">
      <c r="A13" s="836" t="s">
        <v>811</v>
      </c>
      <c r="B13" s="836"/>
      <c r="C13" s="836"/>
      <c r="D13" s="836"/>
      <c r="E13" s="836"/>
      <c r="F13" s="837"/>
      <c r="G13" s="839">
        <f>L13+Q13+V13+AA13+AF13+AK13+AP13</f>
        <v>456</v>
      </c>
      <c r="H13" s="840"/>
      <c r="I13" s="840">
        <f>N13+S13+X13+AC13+AH13+AM13+AR13</f>
        <v>11915</v>
      </c>
      <c r="J13" s="840"/>
      <c r="K13" s="840"/>
      <c r="L13" s="840">
        <v>38</v>
      </c>
      <c r="M13" s="840"/>
      <c r="N13" s="840">
        <v>4304</v>
      </c>
      <c r="O13" s="840"/>
      <c r="P13" s="840"/>
      <c r="Q13" s="840">
        <v>20</v>
      </c>
      <c r="R13" s="840"/>
      <c r="S13" s="840">
        <v>2985</v>
      </c>
      <c r="T13" s="840"/>
      <c r="U13" s="840"/>
      <c r="V13" s="840">
        <v>84</v>
      </c>
      <c r="W13" s="840"/>
      <c r="X13" s="840">
        <v>1766</v>
      </c>
      <c r="Y13" s="840"/>
      <c r="Z13" s="840"/>
      <c r="AA13" s="840">
        <v>49</v>
      </c>
      <c r="AB13" s="840"/>
      <c r="AC13" s="840">
        <v>332</v>
      </c>
      <c r="AD13" s="840"/>
      <c r="AE13" s="840"/>
      <c r="AF13" s="840">
        <v>136</v>
      </c>
      <c r="AG13" s="840"/>
      <c r="AH13" s="840">
        <v>375</v>
      </c>
      <c r="AI13" s="840"/>
      <c r="AJ13" s="840"/>
      <c r="AK13" s="840">
        <v>59</v>
      </c>
      <c r="AL13" s="840"/>
      <c r="AM13" s="840">
        <v>1472</v>
      </c>
      <c r="AN13" s="840"/>
      <c r="AO13" s="840"/>
      <c r="AP13" s="840">
        <v>70</v>
      </c>
      <c r="AQ13" s="840"/>
      <c r="AR13" s="814">
        <v>681</v>
      </c>
      <c r="AS13" s="814"/>
      <c r="AT13" s="814"/>
      <c r="AU13" s="309"/>
      <c r="AV13" s="310"/>
      <c r="AW13" s="310"/>
      <c r="AX13" s="310"/>
      <c r="AY13" s="335"/>
      <c r="AZ13" s="335"/>
      <c r="BA13" s="310"/>
    </row>
    <row r="14" spans="1:62" ht="15.75" customHeight="1">
      <c r="A14" s="836" t="s">
        <v>812</v>
      </c>
      <c r="B14" s="836"/>
      <c r="C14" s="836"/>
      <c r="D14" s="836"/>
      <c r="E14" s="836"/>
      <c r="F14" s="837"/>
      <c r="G14" s="839">
        <f>L14+Q14+V14+AA14+AF14+AK14+AP14</f>
        <v>457</v>
      </c>
      <c r="H14" s="840"/>
      <c r="I14" s="840">
        <f>N14+S14+X14+AC14+AH14+AM14+AR14</f>
        <v>10970</v>
      </c>
      <c r="J14" s="840"/>
      <c r="K14" s="840"/>
      <c r="L14" s="840">
        <v>30</v>
      </c>
      <c r="M14" s="840"/>
      <c r="N14" s="840">
        <f>3332</f>
        <v>3332</v>
      </c>
      <c r="O14" s="840"/>
      <c r="P14" s="840"/>
      <c r="Q14" s="840">
        <v>23</v>
      </c>
      <c r="R14" s="840"/>
      <c r="S14" s="840">
        <v>2759</v>
      </c>
      <c r="T14" s="840"/>
      <c r="U14" s="840"/>
      <c r="V14" s="840">
        <v>82</v>
      </c>
      <c r="W14" s="840"/>
      <c r="X14" s="840">
        <v>2019</v>
      </c>
      <c r="Y14" s="840"/>
      <c r="Z14" s="840"/>
      <c r="AA14" s="840">
        <v>60</v>
      </c>
      <c r="AB14" s="840"/>
      <c r="AC14" s="840">
        <v>408</v>
      </c>
      <c r="AD14" s="840"/>
      <c r="AE14" s="840"/>
      <c r="AF14" s="840">
        <v>149</v>
      </c>
      <c r="AG14" s="840"/>
      <c r="AH14" s="840">
        <v>427</v>
      </c>
      <c r="AI14" s="840"/>
      <c r="AJ14" s="840"/>
      <c r="AK14" s="840">
        <v>59</v>
      </c>
      <c r="AL14" s="840"/>
      <c r="AM14" s="840">
        <v>1549</v>
      </c>
      <c r="AN14" s="840"/>
      <c r="AO14" s="840"/>
      <c r="AP14" s="840">
        <v>54</v>
      </c>
      <c r="AQ14" s="840"/>
      <c r="AR14" s="814">
        <v>476</v>
      </c>
      <c r="AS14" s="814"/>
      <c r="AT14" s="814"/>
      <c r="AU14" s="309"/>
      <c r="AV14" s="310"/>
      <c r="AW14" s="310"/>
      <c r="AX14" s="310"/>
      <c r="AY14" s="335"/>
      <c r="AZ14" s="335"/>
      <c r="BA14" s="310"/>
      <c r="BB14" s="339"/>
      <c r="BC14" s="339"/>
      <c r="BD14" s="339"/>
      <c r="BE14" s="339"/>
      <c r="BF14" s="339"/>
      <c r="BG14" s="339"/>
      <c r="BH14" s="339"/>
      <c r="BI14" s="339"/>
      <c r="BJ14" s="339"/>
    </row>
    <row r="15" spans="1:53" ht="15.75" customHeight="1">
      <c r="A15" s="836" t="s">
        <v>813</v>
      </c>
      <c r="B15" s="836"/>
      <c r="C15" s="836"/>
      <c r="D15" s="836"/>
      <c r="E15" s="836"/>
      <c r="F15" s="837"/>
      <c r="G15" s="839">
        <f>L15+Q15+V15+AA15+AF15+AK15+AP15</f>
        <v>440</v>
      </c>
      <c r="H15" s="840"/>
      <c r="I15" s="840">
        <f>N15+S15+X15+AC15+AH15+AM15+AR15</f>
        <v>13866</v>
      </c>
      <c r="J15" s="840"/>
      <c r="K15" s="840"/>
      <c r="L15" s="840">
        <v>37</v>
      </c>
      <c r="M15" s="840"/>
      <c r="N15" s="840">
        <f>2869+750+588</f>
        <v>4207</v>
      </c>
      <c r="O15" s="840"/>
      <c r="P15" s="840"/>
      <c r="Q15" s="840">
        <v>26</v>
      </c>
      <c r="R15" s="840"/>
      <c r="S15" s="840">
        <v>4187</v>
      </c>
      <c r="T15" s="840"/>
      <c r="U15" s="840"/>
      <c r="V15" s="840">
        <v>83</v>
      </c>
      <c r="W15" s="840"/>
      <c r="X15" s="840">
        <v>2747</v>
      </c>
      <c r="Y15" s="840"/>
      <c r="Z15" s="840"/>
      <c r="AA15" s="840">
        <v>48</v>
      </c>
      <c r="AB15" s="840"/>
      <c r="AC15" s="840">
        <v>375</v>
      </c>
      <c r="AD15" s="840"/>
      <c r="AE15" s="840"/>
      <c r="AF15" s="840">
        <v>150</v>
      </c>
      <c r="AG15" s="840"/>
      <c r="AH15" s="840">
        <v>524</v>
      </c>
      <c r="AI15" s="840"/>
      <c r="AJ15" s="840"/>
      <c r="AK15" s="840">
        <v>39</v>
      </c>
      <c r="AL15" s="840"/>
      <c r="AM15" s="840">
        <v>964</v>
      </c>
      <c r="AN15" s="840"/>
      <c r="AO15" s="840"/>
      <c r="AP15" s="840">
        <v>57</v>
      </c>
      <c r="AQ15" s="840"/>
      <c r="AR15" s="814">
        <v>862</v>
      </c>
      <c r="AS15" s="814"/>
      <c r="AT15" s="814"/>
      <c r="AU15" s="309"/>
      <c r="AV15" s="310"/>
      <c r="AW15" s="310"/>
      <c r="AX15" s="310"/>
      <c r="AY15" s="335"/>
      <c r="AZ15" s="335"/>
      <c r="BA15" s="310"/>
    </row>
    <row r="16" spans="1:62" ht="15.75" customHeight="1">
      <c r="A16" s="836"/>
      <c r="B16" s="836"/>
      <c r="C16" s="836"/>
      <c r="D16" s="836"/>
      <c r="E16" s="836"/>
      <c r="F16" s="837"/>
      <c r="G16" s="839"/>
      <c r="H16" s="840"/>
      <c r="I16" s="840"/>
      <c r="J16" s="840"/>
      <c r="K16" s="840"/>
      <c r="L16" s="840"/>
      <c r="M16" s="840"/>
      <c r="N16" s="840"/>
      <c r="O16" s="840"/>
      <c r="P16" s="840"/>
      <c r="Q16" s="840"/>
      <c r="R16" s="840"/>
      <c r="S16" s="840"/>
      <c r="T16" s="840"/>
      <c r="U16" s="840"/>
      <c r="V16" s="840"/>
      <c r="W16" s="840"/>
      <c r="X16" s="840"/>
      <c r="Y16" s="840"/>
      <c r="Z16" s="840"/>
      <c r="AA16" s="840"/>
      <c r="AB16" s="840"/>
      <c r="AC16" s="840"/>
      <c r="AD16" s="840"/>
      <c r="AE16" s="840"/>
      <c r="AF16" s="840"/>
      <c r="AG16" s="840"/>
      <c r="AH16" s="840"/>
      <c r="AI16" s="840"/>
      <c r="AJ16" s="840"/>
      <c r="AK16" s="840"/>
      <c r="AL16" s="840"/>
      <c r="AM16" s="840"/>
      <c r="AN16" s="840"/>
      <c r="AO16" s="840"/>
      <c r="AP16" s="840"/>
      <c r="AQ16" s="840"/>
      <c r="AR16" s="814"/>
      <c r="AS16" s="814"/>
      <c r="AT16" s="814"/>
      <c r="AU16" s="309"/>
      <c r="AV16" s="310"/>
      <c r="AW16" s="310"/>
      <c r="AX16" s="310"/>
      <c r="AY16" s="335"/>
      <c r="AZ16" s="335"/>
      <c r="BA16" s="310"/>
      <c r="BC16" s="338"/>
      <c r="BD16" s="338"/>
      <c r="BE16" s="338"/>
      <c r="BF16" s="338"/>
      <c r="BG16" s="338"/>
      <c r="BH16" s="338"/>
      <c r="BI16" s="338"/>
      <c r="BJ16" s="338"/>
    </row>
    <row r="17" spans="1:62" ht="15.75" customHeight="1">
      <c r="A17" s="836" t="s">
        <v>814</v>
      </c>
      <c r="B17" s="836"/>
      <c r="C17" s="836"/>
      <c r="D17" s="836"/>
      <c r="E17" s="836"/>
      <c r="F17" s="837"/>
      <c r="G17" s="839">
        <f>L17+Q17+V17+AA17+AF17+AK17+AP17</f>
        <v>434</v>
      </c>
      <c r="H17" s="840"/>
      <c r="I17" s="840">
        <f>N17+S17+X17+AC17+AH17+AM17+AR17</f>
        <v>14406</v>
      </c>
      <c r="J17" s="840"/>
      <c r="K17" s="840"/>
      <c r="L17" s="840">
        <v>31</v>
      </c>
      <c r="M17" s="840"/>
      <c r="N17" s="840">
        <v>5126</v>
      </c>
      <c r="O17" s="840"/>
      <c r="P17" s="840"/>
      <c r="Q17" s="840">
        <v>27</v>
      </c>
      <c r="R17" s="840"/>
      <c r="S17" s="840">
        <v>3467</v>
      </c>
      <c r="T17" s="840"/>
      <c r="U17" s="840"/>
      <c r="V17" s="840">
        <v>79</v>
      </c>
      <c r="W17" s="840"/>
      <c r="X17" s="840">
        <v>2558</v>
      </c>
      <c r="Y17" s="840"/>
      <c r="Z17" s="840"/>
      <c r="AA17" s="840">
        <v>54</v>
      </c>
      <c r="AB17" s="840"/>
      <c r="AC17" s="840">
        <v>429</v>
      </c>
      <c r="AD17" s="840"/>
      <c r="AE17" s="840"/>
      <c r="AF17" s="840">
        <v>132</v>
      </c>
      <c r="AG17" s="840"/>
      <c r="AH17" s="840">
        <v>423</v>
      </c>
      <c r="AI17" s="840"/>
      <c r="AJ17" s="840"/>
      <c r="AK17" s="840">
        <v>55</v>
      </c>
      <c r="AL17" s="840"/>
      <c r="AM17" s="840">
        <v>1701</v>
      </c>
      <c r="AN17" s="840"/>
      <c r="AO17" s="840"/>
      <c r="AP17" s="840">
        <v>56</v>
      </c>
      <c r="AQ17" s="840"/>
      <c r="AR17" s="814">
        <v>702</v>
      </c>
      <c r="AS17" s="814"/>
      <c r="AT17" s="814"/>
      <c r="AU17" s="309"/>
      <c r="AV17" s="310"/>
      <c r="AW17" s="310"/>
      <c r="AX17" s="310"/>
      <c r="AY17" s="335"/>
      <c r="AZ17" s="335"/>
      <c r="BA17" s="310"/>
      <c r="BB17" s="308"/>
      <c r="BC17" s="308"/>
      <c r="BD17" s="308"/>
      <c r="BE17" s="308"/>
      <c r="BF17" s="308"/>
      <c r="BG17" s="308"/>
      <c r="BH17" s="308"/>
      <c r="BI17" s="308"/>
      <c r="BJ17" s="308"/>
    </row>
    <row r="18" spans="1:62" ht="15.75" customHeight="1">
      <c r="A18" s="836" t="s">
        <v>815</v>
      </c>
      <c r="B18" s="836"/>
      <c r="C18" s="836"/>
      <c r="D18" s="836"/>
      <c r="E18" s="836"/>
      <c r="F18" s="837"/>
      <c r="G18" s="839">
        <f>L18+Q18+V18+AA18+AF18+AK18+AP18</f>
        <v>468</v>
      </c>
      <c r="H18" s="840"/>
      <c r="I18" s="840">
        <f>N18+S18+X18+AC18+AH18+AM18+AR18</f>
        <v>15232</v>
      </c>
      <c r="J18" s="840"/>
      <c r="K18" s="840"/>
      <c r="L18" s="840">
        <v>31</v>
      </c>
      <c r="M18" s="840"/>
      <c r="N18" s="840">
        <f>4681</f>
        <v>4681</v>
      </c>
      <c r="O18" s="840"/>
      <c r="P18" s="840"/>
      <c r="Q18" s="840">
        <v>31</v>
      </c>
      <c r="R18" s="840"/>
      <c r="S18" s="840">
        <v>4181</v>
      </c>
      <c r="T18" s="840"/>
      <c r="U18" s="840"/>
      <c r="V18" s="840">
        <v>82</v>
      </c>
      <c r="W18" s="840"/>
      <c r="X18" s="840">
        <v>2449</v>
      </c>
      <c r="Y18" s="840"/>
      <c r="Z18" s="840"/>
      <c r="AA18" s="840">
        <v>55</v>
      </c>
      <c r="AB18" s="840"/>
      <c r="AC18" s="840">
        <v>982</v>
      </c>
      <c r="AD18" s="840"/>
      <c r="AE18" s="840"/>
      <c r="AF18" s="840">
        <v>140</v>
      </c>
      <c r="AG18" s="840"/>
      <c r="AH18" s="840">
        <v>430</v>
      </c>
      <c r="AI18" s="840"/>
      <c r="AJ18" s="840"/>
      <c r="AK18" s="840">
        <v>62</v>
      </c>
      <c r="AL18" s="840"/>
      <c r="AM18" s="840">
        <v>1716</v>
      </c>
      <c r="AN18" s="840"/>
      <c r="AO18" s="840"/>
      <c r="AP18" s="840">
        <v>67</v>
      </c>
      <c r="AQ18" s="840"/>
      <c r="AR18" s="814">
        <v>793</v>
      </c>
      <c r="AS18" s="814"/>
      <c r="AT18" s="814"/>
      <c r="AU18" s="309"/>
      <c r="AV18" s="310"/>
      <c r="AW18" s="310"/>
      <c r="AX18" s="310"/>
      <c r="AY18" s="335"/>
      <c r="AZ18" s="335"/>
      <c r="BA18" s="310"/>
      <c r="BB18" s="308"/>
      <c r="BC18" s="308"/>
      <c r="BD18" s="308"/>
      <c r="BE18" s="308"/>
      <c r="BF18" s="308"/>
      <c r="BG18" s="308"/>
      <c r="BH18" s="308"/>
      <c r="BI18" s="308"/>
      <c r="BJ18" s="308"/>
    </row>
    <row r="19" spans="1:62" ht="15.75" customHeight="1">
      <c r="A19" s="836" t="s">
        <v>816</v>
      </c>
      <c r="B19" s="836"/>
      <c r="C19" s="836"/>
      <c r="D19" s="836"/>
      <c r="E19" s="836"/>
      <c r="F19" s="837"/>
      <c r="G19" s="839">
        <f>L19+Q19+V19+AA19+AF19+AK19+AP19</f>
        <v>460</v>
      </c>
      <c r="H19" s="840"/>
      <c r="I19" s="840">
        <f>N19+S19+X19+AC19+AH19+AM19+AR19</f>
        <v>19029</v>
      </c>
      <c r="J19" s="840"/>
      <c r="K19" s="840"/>
      <c r="L19" s="840">
        <v>28</v>
      </c>
      <c r="M19" s="840"/>
      <c r="N19" s="840">
        <f>7515</f>
        <v>7515</v>
      </c>
      <c r="O19" s="840"/>
      <c r="P19" s="840"/>
      <c r="Q19" s="840">
        <v>30</v>
      </c>
      <c r="R19" s="840"/>
      <c r="S19" s="840">
        <v>6470</v>
      </c>
      <c r="T19" s="840"/>
      <c r="U19" s="840"/>
      <c r="V19" s="840">
        <v>81</v>
      </c>
      <c r="W19" s="840"/>
      <c r="X19" s="840">
        <v>2397</v>
      </c>
      <c r="Y19" s="840"/>
      <c r="Z19" s="840"/>
      <c r="AA19" s="840">
        <v>63</v>
      </c>
      <c r="AB19" s="840"/>
      <c r="AC19" s="840">
        <v>516</v>
      </c>
      <c r="AD19" s="840"/>
      <c r="AE19" s="840"/>
      <c r="AF19" s="840">
        <v>133</v>
      </c>
      <c r="AG19" s="840"/>
      <c r="AH19" s="840">
        <v>465</v>
      </c>
      <c r="AI19" s="840"/>
      <c r="AJ19" s="840"/>
      <c r="AK19" s="840">
        <v>50</v>
      </c>
      <c r="AL19" s="840"/>
      <c r="AM19" s="840">
        <v>1180</v>
      </c>
      <c r="AN19" s="840"/>
      <c r="AO19" s="840"/>
      <c r="AP19" s="840">
        <v>75</v>
      </c>
      <c r="AQ19" s="840"/>
      <c r="AR19" s="814">
        <v>486</v>
      </c>
      <c r="AS19" s="814"/>
      <c r="AT19" s="814"/>
      <c r="AU19" s="309"/>
      <c r="AV19" s="310"/>
      <c r="AW19" s="310"/>
      <c r="AX19" s="310"/>
      <c r="AY19" s="335"/>
      <c r="AZ19" s="335"/>
      <c r="BA19" s="310"/>
      <c r="BB19" s="329"/>
      <c r="BC19" s="329"/>
      <c r="BD19" s="329"/>
      <c r="BE19" s="329"/>
      <c r="BF19" s="329"/>
      <c r="BG19" s="329"/>
      <c r="BH19" s="329"/>
      <c r="BI19" s="329"/>
      <c r="BJ19" s="329"/>
    </row>
    <row r="20" spans="1:62" ht="15.75" customHeight="1">
      <c r="A20" s="836" t="s">
        <v>817</v>
      </c>
      <c r="B20" s="836"/>
      <c r="C20" s="836"/>
      <c r="D20" s="836"/>
      <c r="E20" s="836"/>
      <c r="F20" s="837"/>
      <c r="G20" s="839">
        <f>L20+Q20+V20+AA20+AF20+AK20+AP20</f>
        <v>409</v>
      </c>
      <c r="H20" s="840"/>
      <c r="I20" s="840">
        <f>N20+S20+X20+AC20+AH20+AM20+AR20</f>
        <v>16824</v>
      </c>
      <c r="J20" s="840"/>
      <c r="K20" s="840"/>
      <c r="L20" s="840">
        <v>28</v>
      </c>
      <c r="M20" s="840"/>
      <c r="N20" s="840">
        <v>6809</v>
      </c>
      <c r="O20" s="840"/>
      <c r="P20" s="840"/>
      <c r="Q20" s="840">
        <v>26</v>
      </c>
      <c r="R20" s="840"/>
      <c r="S20" s="840">
        <v>5503</v>
      </c>
      <c r="T20" s="840"/>
      <c r="U20" s="840"/>
      <c r="V20" s="840">
        <v>71</v>
      </c>
      <c r="W20" s="840"/>
      <c r="X20" s="840">
        <v>1967</v>
      </c>
      <c r="Y20" s="840"/>
      <c r="Z20" s="840"/>
      <c r="AA20" s="840">
        <v>51</v>
      </c>
      <c r="AB20" s="840"/>
      <c r="AC20" s="840">
        <v>608</v>
      </c>
      <c r="AD20" s="840"/>
      <c r="AE20" s="840"/>
      <c r="AF20" s="840">
        <v>130</v>
      </c>
      <c r="AG20" s="840"/>
      <c r="AH20" s="840">
        <v>417</v>
      </c>
      <c r="AI20" s="840"/>
      <c r="AJ20" s="840"/>
      <c r="AK20" s="840">
        <v>47</v>
      </c>
      <c r="AL20" s="840"/>
      <c r="AM20" s="840">
        <v>983</v>
      </c>
      <c r="AN20" s="840"/>
      <c r="AO20" s="840"/>
      <c r="AP20" s="840">
        <v>56</v>
      </c>
      <c r="AQ20" s="840"/>
      <c r="AR20" s="814">
        <v>537</v>
      </c>
      <c r="AS20" s="814"/>
      <c r="AT20" s="814"/>
      <c r="AU20" s="309"/>
      <c r="AV20" s="310"/>
      <c r="AW20" s="310"/>
      <c r="AX20" s="310"/>
      <c r="AY20" s="335"/>
      <c r="AZ20" s="335"/>
      <c r="BA20" s="310"/>
      <c r="BB20" s="337"/>
      <c r="BC20" s="337"/>
      <c r="BD20" s="337"/>
      <c r="BE20" s="337"/>
      <c r="BF20" s="337"/>
      <c r="BG20" s="337"/>
      <c r="BH20" s="336"/>
      <c r="BI20" s="336"/>
      <c r="BJ20" s="336"/>
    </row>
    <row r="21" spans="1:62" ht="15.75" customHeight="1">
      <c r="A21" s="836" t="s">
        <v>1</v>
      </c>
      <c r="B21" s="836"/>
      <c r="C21" s="836"/>
      <c r="D21" s="836"/>
      <c r="E21" s="836"/>
      <c r="F21" s="837"/>
      <c r="G21" s="839">
        <f>L21+Q21+V21+AA21+AF21+AK21+AP21</f>
        <v>398</v>
      </c>
      <c r="H21" s="840"/>
      <c r="I21" s="840">
        <f>N21+S21+X21+AC21+AH21+AM21+AR21</f>
        <v>4675</v>
      </c>
      <c r="J21" s="840"/>
      <c r="K21" s="840"/>
      <c r="L21" s="840">
        <v>31</v>
      </c>
      <c r="M21" s="840"/>
      <c r="N21" s="840">
        <v>793</v>
      </c>
      <c r="O21" s="840"/>
      <c r="P21" s="840"/>
      <c r="Q21" s="840">
        <v>24</v>
      </c>
      <c r="R21" s="840"/>
      <c r="S21" s="840">
        <v>591</v>
      </c>
      <c r="T21" s="840"/>
      <c r="U21" s="840"/>
      <c r="V21" s="840">
        <v>70</v>
      </c>
      <c r="W21" s="840"/>
      <c r="X21" s="840">
        <v>1196</v>
      </c>
      <c r="Y21" s="840"/>
      <c r="Z21" s="840"/>
      <c r="AA21" s="840">
        <v>49</v>
      </c>
      <c r="AB21" s="840"/>
      <c r="AC21" s="840">
        <v>352</v>
      </c>
      <c r="AD21" s="840"/>
      <c r="AE21" s="840"/>
      <c r="AF21" s="840">
        <v>125</v>
      </c>
      <c r="AG21" s="840"/>
      <c r="AH21" s="840">
        <v>334</v>
      </c>
      <c r="AI21" s="840"/>
      <c r="AJ21" s="840"/>
      <c r="AK21" s="840">
        <v>47</v>
      </c>
      <c r="AL21" s="840"/>
      <c r="AM21" s="840">
        <v>1005</v>
      </c>
      <c r="AN21" s="840"/>
      <c r="AO21" s="840"/>
      <c r="AP21" s="840">
        <v>52</v>
      </c>
      <c r="AQ21" s="840"/>
      <c r="AR21" s="814">
        <v>404</v>
      </c>
      <c r="AS21" s="814"/>
      <c r="AT21" s="814"/>
      <c r="AU21" s="309"/>
      <c r="AV21" s="310"/>
      <c r="AW21" s="310"/>
      <c r="AX21" s="310"/>
      <c r="AY21" s="335"/>
      <c r="AZ21" s="335"/>
      <c r="BA21" s="310"/>
      <c r="BB21" s="310"/>
      <c r="BC21" s="310"/>
      <c r="BD21" s="310"/>
      <c r="BE21" s="310"/>
      <c r="BF21" s="310"/>
      <c r="BG21" s="310"/>
      <c r="BH21" s="310"/>
      <c r="BI21" s="310"/>
      <c r="BJ21" s="310"/>
    </row>
    <row r="22" spans="1:62" ht="15.75" customHeight="1">
      <c r="A22" s="836"/>
      <c r="B22" s="836"/>
      <c r="C22" s="836"/>
      <c r="D22" s="836"/>
      <c r="E22" s="836"/>
      <c r="F22" s="837"/>
      <c r="G22" s="839"/>
      <c r="H22" s="840"/>
      <c r="I22" s="840"/>
      <c r="J22" s="840"/>
      <c r="K22" s="840"/>
      <c r="L22" s="840"/>
      <c r="M22" s="840"/>
      <c r="N22" s="840"/>
      <c r="O22" s="840"/>
      <c r="P22" s="840"/>
      <c r="Q22" s="840"/>
      <c r="R22" s="840"/>
      <c r="S22" s="840"/>
      <c r="T22" s="840"/>
      <c r="U22" s="840"/>
      <c r="V22" s="840"/>
      <c r="W22" s="840"/>
      <c r="X22" s="840"/>
      <c r="Y22" s="840"/>
      <c r="Z22" s="840"/>
      <c r="AA22" s="840"/>
      <c r="AB22" s="840"/>
      <c r="AC22" s="840"/>
      <c r="AD22" s="840"/>
      <c r="AE22" s="840"/>
      <c r="AF22" s="840"/>
      <c r="AG22" s="840"/>
      <c r="AH22" s="840"/>
      <c r="AI22" s="840"/>
      <c r="AJ22" s="840"/>
      <c r="AK22" s="840"/>
      <c r="AL22" s="840"/>
      <c r="AM22" s="840"/>
      <c r="AN22" s="840"/>
      <c r="AO22" s="840"/>
      <c r="AP22" s="840"/>
      <c r="AQ22" s="840"/>
      <c r="AR22" s="814"/>
      <c r="AS22" s="814"/>
      <c r="AT22" s="814"/>
      <c r="AU22" s="309"/>
      <c r="AV22" s="310"/>
      <c r="AW22" s="310"/>
      <c r="AX22" s="310"/>
      <c r="AY22" s="335"/>
      <c r="AZ22" s="335"/>
      <c r="BA22" s="310"/>
      <c r="BB22" s="310"/>
      <c r="BC22" s="310"/>
      <c r="BD22" s="310"/>
      <c r="BE22" s="310"/>
      <c r="BF22" s="310"/>
      <c r="BG22" s="310"/>
      <c r="BH22" s="310"/>
      <c r="BI22" s="310"/>
      <c r="BJ22" s="310"/>
    </row>
    <row r="23" spans="1:62" ht="15.75" customHeight="1">
      <c r="A23" s="836" t="s">
        <v>818</v>
      </c>
      <c r="B23" s="836"/>
      <c r="C23" s="836"/>
      <c r="D23" s="836"/>
      <c r="E23" s="836"/>
      <c r="F23" s="837"/>
      <c r="G23" s="839">
        <f>L23+Q23+V23+AA23+AF23+AK23+AP23</f>
        <v>429</v>
      </c>
      <c r="H23" s="840"/>
      <c r="I23" s="840">
        <f>N23+S23+X23+AC23+AH23+AM23+AR23</f>
        <v>5169</v>
      </c>
      <c r="J23" s="840"/>
      <c r="K23" s="840"/>
      <c r="L23" s="840">
        <v>34</v>
      </c>
      <c r="M23" s="840"/>
      <c r="N23" s="840">
        <v>392</v>
      </c>
      <c r="O23" s="840"/>
      <c r="P23" s="840"/>
      <c r="Q23" s="840">
        <v>26</v>
      </c>
      <c r="R23" s="840"/>
      <c r="S23" s="840">
        <v>391</v>
      </c>
      <c r="T23" s="840"/>
      <c r="U23" s="840"/>
      <c r="V23" s="840">
        <v>72</v>
      </c>
      <c r="W23" s="840"/>
      <c r="X23" s="840">
        <v>2000</v>
      </c>
      <c r="Y23" s="840"/>
      <c r="Z23" s="840"/>
      <c r="AA23" s="840">
        <v>56</v>
      </c>
      <c r="AB23" s="840"/>
      <c r="AC23" s="840">
        <v>352</v>
      </c>
      <c r="AD23" s="840"/>
      <c r="AE23" s="840"/>
      <c r="AF23" s="840">
        <v>120</v>
      </c>
      <c r="AG23" s="840"/>
      <c r="AH23" s="840">
        <v>393</v>
      </c>
      <c r="AI23" s="840"/>
      <c r="AJ23" s="840"/>
      <c r="AK23" s="840">
        <v>57</v>
      </c>
      <c r="AL23" s="840"/>
      <c r="AM23" s="840">
        <v>1073</v>
      </c>
      <c r="AN23" s="840"/>
      <c r="AO23" s="840"/>
      <c r="AP23" s="840">
        <v>64</v>
      </c>
      <c r="AQ23" s="840"/>
      <c r="AR23" s="814">
        <v>568</v>
      </c>
      <c r="AS23" s="814"/>
      <c r="AT23" s="814"/>
      <c r="AU23" s="309"/>
      <c r="AV23" s="310"/>
      <c r="AW23" s="310"/>
      <c r="AX23" s="310"/>
      <c r="AY23" s="335"/>
      <c r="AZ23" s="335"/>
      <c r="BA23" s="310"/>
      <c r="BB23" s="310"/>
      <c r="BC23" s="310"/>
      <c r="BD23" s="310"/>
      <c r="BE23" s="310"/>
      <c r="BF23" s="310"/>
      <c r="BG23" s="310"/>
      <c r="BH23" s="310"/>
      <c r="BI23" s="310"/>
      <c r="BJ23" s="310"/>
    </row>
    <row r="24" spans="1:62" ht="15.75" customHeight="1">
      <c r="A24" s="836" t="s">
        <v>819</v>
      </c>
      <c r="B24" s="836"/>
      <c r="C24" s="836"/>
      <c r="D24" s="836"/>
      <c r="E24" s="836"/>
      <c r="F24" s="837"/>
      <c r="G24" s="839">
        <f>L24+Q24+V24+AA24+AF24+AK24+AP24</f>
        <v>416</v>
      </c>
      <c r="H24" s="840"/>
      <c r="I24" s="840">
        <f>N24+S24+X24+AC24+AH24+AM24+AR24</f>
        <v>4238</v>
      </c>
      <c r="J24" s="840"/>
      <c r="K24" s="840"/>
      <c r="L24" s="840">
        <v>40</v>
      </c>
      <c r="M24" s="840"/>
      <c r="N24" s="840">
        <v>450</v>
      </c>
      <c r="O24" s="840"/>
      <c r="P24" s="840"/>
      <c r="Q24" s="840">
        <v>27</v>
      </c>
      <c r="R24" s="840"/>
      <c r="S24" s="840">
        <v>419</v>
      </c>
      <c r="T24" s="840"/>
      <c r="U24" s="840"/>
      <c r="V24" s="840">
        <v>69</v>
      </c>
      <c r="W24" s="840"/>
      <c r="X24" s="840">
        <v>1284</v>
      </c>
      <c r="Y24" s="840"/>
      <c r="Z24" s="840"/>
      <c r="AA24" s="840">
        <v>53</v>
      </c>
      <c r="AB24" s="840"/>
      <c r="AC24" s="840">
        <v>311</v>
      </c>
      <c r="AD24" s="840"/>
      <c r="AE24" s="840"/>
      <c r="AF24" s="840">
        <v>109</v>
      </c>
      <c r="AG24" s="840"/>
      <c r="AH24" s="840">
        <v>271</v>
      </c>
      <c r="AI24" s="840"/>
      <c r="AJ24" s="840"/>
      <c r="AK24" s="840">
        <v>59</v>
      </c>
      <c r="AL24" s="840"/>
      <c r="AM24" s="840">
        <v>1003</v>
      </c>
      <c r="AN24" s="840"/>
      <c r="AO24" s="840"/>
      <c r="AP24" s="840">
        <v>59</v>
      </c>
      <c r="AQ24" s="840"/>
      <c r="AR24" s="814">
        <v>500</v>
      </c>
      <c r="AS24" s="814"/>
      <c r="AT24" s="814"/>
      <c r="AU24" s="309"/>
      <c r="AV24" s="310"/>
      <c r="AW24" s="310"/>
      <c r="AX24" s="310"/>
      <c r="AY24" s="335"/>
      <c r="AZ24" s="335"/>
      <c r="BA24" s="310"/>
      <c r="BB24" s="310"/>
      <c r="BC24" s="310"/>
      <c r="BD24" s="310"/>
      <c r="BE24" s="310"/>
      <c r="BF24" s="310"/>
      <c r="BG24" s="310"/>
      <c r="BH24" s="310"/>
      <c r="BI24" s="310"/>
      <c r="BJ24" s="310"/>
    </row>
    <row r="25" spans="1:62" ht="11.25" customHeight="1">
      <c r="A25" s="841"/>
      <c r="B25" s="841"/>
      <c r="C25" s="841"/>
      <c r="D25" s="841"/>
      <c r="E25" s="841"/>
      <c r="F25" s="842"/>
      <c r="G25" s="843"/>
      <c r="H25" s="844"/>
      <c r="I25" s="861"/>
      <c r="J25" s="861"/>
      <c r="K25" s="861"/>
      <c r="L25" s="844"/>
      <c r="M25" s="844"/>
      <c r="N25" s="861"/>
      <c r="O25" s="861"/>
      <c r="P25" s="861"/>
      <c r="Q25" s="844"/>
      <c r="R25" s="844"/>
      <c r="S25" s="861"/>
      <c r="T25" s="861"/>
      <c r="U25" s="861"/>
      <c r="V25" s="844"/>
      <c r="W25" s="844"/>
      <c r="X25" s="861"/>
      <c r="Y25" s="861"/>
      <c r="Z25" s="861"/>
      <c r="AA25" s="844"/>
      <c r="AB25" s="844"/>
      <c r="AC25" s="861"/>
      <c r="AD25" s="861"/>
      <c r="AE25" s="861"/>
      <c r="AF25" s="844"/>
      <c r="AG25" s="844"/>
      <c r="AH25" s="861"/>
      <c r="AI25" s="861"/>
      <c r="AJ25" s="861"/>
      <c r="AK25" s="844"/>
      <c r="AL25" s="844"/>
      <c r="AM25" s="861"/>
      <c r="AN25" s="861"/>
      <c r="AO25" s="861"/>
      <c r="AP25" s="844"/>
      <c r="AQ25" s="844"/>
      <c r="AR25" s="861"/>
      <c r="AS25" s="861"/>
      <c r="AT25" s="861"/>
      <c r="AU25" s="310"/>
      <c r="AV25" s="310"/>
      <c r="AW25" s="310"/>
      <c r="AX25" s="310"/>
      <c r="AY25" s="312"/>
      <c r="AZ25" s="312"/>
      <c r="BA25" s="312"/>
      <c r="BB25" s="310"/>
      <c r="BC25" s="310"/>
      <c r="BD25" s="310"/>
      <c r="BE25" s="310"/>
      <c r="BF25" s="310"/>
      <c r="BG25" s="310"/>
      <c r="BH25" s="312"/>
      <c r="BI25" s="312"/>
      <c r="BJ25" s="312"/>
    </row>
    <row r="26" spans="1:62" ht="16.5" customHeight="1">
      <c r="A26" s="319"/>
      <c r="G26" s="329"/>
      <c r="I26" s="329"/>
      <c r="L26" s="329"/>
      <c r="N26" s="329"/>
      <c r="Q26" s="329"/>
      <c r="S26" s="329"/>
      <c r="V26" s="329"/>
      <c r="X26" s="329"/>
      <c r="AA26" s="329"/>
      <c r="AC26" s="329"/>
      <c r="AF26" s="329"/>
      <c r="AH26" s="329"/>
      <c r="AK26" s="329"/>
      <c r="AM26" s="329"/>
      <c r="AP26" s="329"/>
      <c r="AR26" s="329"/>
      <c r="AS26" s="312"/>
      <c r="AT26" s="310"/>
      <c r="AU26" s="310"/>
      <c r="AV26" s="310"/>
      <c r="AW26" s="310"/>
      <c r="AX26" s="310"/>
      <c r="AY26" s="312"/>
      <c r="AZ26" s="312"/>
      <c r="BA26" s="312"/>
      <c r="BB26" s="310"/>
      <c r="BC26" s="310"/>
      <c r="BD26" s="310"/>
      <c r="BE26" s="310"/>
      <c r="BF26" s="310"/>
      <c r="BG26" s="310"/>
      <c r="BH26" s="312"/>
      <c r="BI26" s="312"/>
      <c r="BJ26" s="312"/>
    </row>
    <row r="27" spans="7:62" ht="16.5" customHeight="1">
      <c r="G27" s="329"/>
      <c r="I27" s="329"/>
      <c r="L27" s="329"/>
      <c r="N27" s="329"/>
      <c r="Q27" s="329"/>
      <c r="S27" s="329"/>
      <c r="V27" s="329"/>
      <c r="X27" s="329"/>
      <c r="AA27" s="329"/>
      <c r="AC27" s="329"/>
      <c r="AF27" s="329"/>
      <c r="AH27" s="329"/>
      <c r="AK27" s="329"/>
      <c r="AM27" s="329"/>
      <c r="AP27" s="329"/>
      <c r="AR27" s="329"/>
      <c r="AS27" s="312"/>
      <c r="AT27" s="310"/>
      <c r="AU27" s="310"/>
      <c r="AV27" s="310"/>
      <c r="AW27" s="310"/>
      <c r="AX27" s="310"/>
      <c r="AY27" s="312"/>
      <c r="AZ27" s="312"/>
      <c r="BA27" s="312"/>
      <c r="BB27" s="310"/>
      <c r="BC27" s="310"/>
      <c r="BD27" s="310"/>
      <c r="BE27" s="310"/>
      <c r="BF27" s="310"/>
      <c r="BG27" s="310"/>
      <c r="BH27" s="312"/>
      <c r="BI27" s="312"/>
      <c r="BJ27" s="312"/>
    </row>
    <row r="28" spans="1:40" ht="16.5" customHeight="1">
      <c r="A28" s="334"/>
      <c r="AE28" s="311"/>
      <c r="AF28" s="309"/>
      <c r="AG28" s="309"/>
      <c r="AH28" s="309"/>
      <c r="AI28" s="309"/>
      <c r="AJ28" s="308"/>
      <c r="AK28" s="312"/>
      <c r="AM28" s="312"/>
      <c r="AN28" s="314"/>
    </row>
    <row r="29" spans="1:54" ht="18" customHeight="1" thickBot="1">
      <c r="A29" s="333" t="s">
        <v>469</v>
      </c>
      <c r="B29" s="332"/>
      <c r="C29" s="332"/>
      <c r="D29" s="332"/>
      <c r="E29" s="332"/>
      <c r="F29" s="332"/>
      <c r="G29" s="332"/>
      <c r="X29" s="332"/>
      <c r="Y29" s="332"/>
      <c r="Z29" s="332"/>
      <c r="AA29" s="332"/>
      <c r="AB29" s="332"/>
      <c r="AC29" s="332"/>
      <c r="AD29" s="332"/>
      <c r="AE29" s="332"/>
      <c r="AF29" s="332"/>
      <c r="AG29" s="332"/>
      <c r="AH29" s="332"/>
      <c r="AI29" s="332"/>
      <c r="AJ29" s="332"/>
      <c r="AK29" s="332"/>
      <c r="AL29" s="332"/>
      <c r="AM29" s="332"/>
      <c r="AN29" s="332"/>
      <c r="AO29" s="332"/>
      <c r="AP29" s="332"/>
      <c r="AQ29" s="332"/>
      <c r="AR29" s="332"/>
      <c r="AS29" s="332"/>
      <c r="AT29" s="332"/>
      <c r="AU29" s="332"/>
      <c r="AV29" s="332"/>
      <c r="AW29" s="332"/>
      <c r="AX29" s="332"/>
      <c r="AY29" s="332"/>
      <c r="AZ29" s="332"/>
      <c r="BA29" s="332"/>
      <c r="BB29" s="332"/>
    </row>
    <row r="30" spans="1:53" ht="27" customHeight="1">
      <c r="A30" s="808" t="s">
        <v>26</v>
      </c>
      <c r="B30" s="809"/>
      <c r="C30" s="809"/>
      <c r="D30" s="809"/>
      <c r="E30" s="809"/>
      <c r="F30" s="809"/>
      <c r="G30" s="809"/>
      <c r="H30" s="809"/>
      <c r="I30" s="809" t="s">
        <v>128</v>
      </c>
      <c r="J30" s="809"/>
      <c r="K30" s="809"/>
      <c r="L30" s="809"/>
      <c r="M30" s="809"/>
      <c r="N30" s="809"/>
      <c r="O30" s="809"/>
      <c r="P30" s="809" t="s">
        <v>442</v>
      </c>
      <c r="Q30" s="809"/>
      <c r="R30" s="809"/>
      <c r="S30" s="809"/>
      <c r="T30" s="809"/>
      <c r="U30" s="809"/>
      <c r="V30" s="813" t="s">
        <v>470</v>
      </c>
      <c r="W30" s="809"/>
      <c r="X30" s="809"/>
      <c r="Y30" s="809"/>
      <c r="Z30" s="809"/>
      <c r="AA30" s="809"/>
      <c r="AB30" s="809"/>
      <c r="AC30" s="809" t="s">
        <v>440</v>
      </c>
      <c r="AD30" s="809"/>
      <c r="AE30" s="809"/>
      <c r="AF30" s="809"/>
      <c r="AG30" s="809"/>
      <c r="AH30" s="809"/>
      <c r="AI30" s="809" t="s">
        <v>444</v>
      </c>
      <c r="AJ30" s="809"/>
      <c r="AK30" s="809"/>
      <c r="AL30" s="809"/>
      <c r="AM30" s="809"/>
      <c r="AN30" s="809"/>
      <c r="AO30" s="809" t="s">
        <v>445</v>
      </c>
      <c r="AP30" s="809"/>
      <c r="AQ30" s="809"/>
      <c r="AR30" s="809"/>
      <c r="AS30" s="809"/>
      <c r="AT30" s="816"/>
      <c r="AU30" s="308"/>
      <c r="AV30" s="308"/>
      <c r="AW30" s="308"/>
      <c r="AX30" s="308"/>
      <c r="AY30" s="308"/>
      <c r="AZ30" s="308"/>
      <c r="BA30" s="308"/>
    </row>
    <row r="31" spans="1:53" ht="18" customHeight="1">
      <c r="A31" s="810"/>
      <c r="B31" s="811"/>
      <c r="C31" s="811"/>
      <c r="D31" s="811"/>
      <c r="E31" s="811"/>
      <c r="F31" s="811"/>
      <c r="G31" s="811"/>
      <c r="H31" s="811"/>
      <c r="I31" s="811" t="s">
        <v>446</v>
      </c>
      <c r="J31" s="811"/>
      <c r="K31" s="811"/>
      <c r="L31" s="811" t="s">
        <v>447</v>
      </c>
      <c r="M31" s="811"/>
      <c r="N31" s="811"/>
      <c r="O31" s="811"/>
      <c r="P31" s="811" t="s">
        <v>446</v>
      </c>
      <c r="Q31" s="811"/>
      <c r="R31" s="811"/>
      <c r="S31" s="811" t="s">
        <v>447</v>
      </c>
      <c r="T31" s="811"/>
      <c r="U31" s="811"/>
      <c r="V31" s="811" t="s">
        <v>446</v>
      </c>
      <c r="W31" s="811"/>
      <c r="X31" s="811"/>
      <c r="Y31" s="811" t="s">
        <v>447</v>
      </c>
      <c r="Z31" s="811"/>
      <c r="AA31" s="811"/>
      <c r="AB31" s="811"/>
      <c r="AC31" s="811" t="s">
        <v>446</v>
      </c>
      <c r="AD31" s="811"/>
      <c r="AE31" s="811"/>
      <c r="AF31" s="811" t="s">
        <v>447</v>
      </c>
      <c r="AG31" s="811"/>
      <c r="AH31" s="811"/>
      <c r="AI31" s="811" t="s">
        <v>446</v>
      </c>
      <c r="AJ31" s="811"/>
      <c r="AK31" s="811"/>
      <c r="AL31" s="811" t="s">
        <v>447</v>
      </c>
      <c r="AM31" s="811"/>
      <c r="AN31" s="811"/>
      <c r="AO31" s="811" t="s">
        <v>446</v>
      </c>
      <c r="AP31" s="811"/>
      <c r="AQ31" s="811"/>
      <c r="AR31" s="811" t="s">
        <v>447</v>
      </c>
      <c r="AS31" s="811"/>
      <c r="AT31" s="815"/>
      <c r="AU31" s="308"/>
      <c r="AV31" s="308"/>
      <c r="AW31" s="308"/>
      <c r="AX31" s="308"/>
      <c r="AY31" s="308"/>
      <c r="AZ31" s="308"/>
      <c r="BA31" s="308"/>
    </row>
    <row r="32" spans="1:54" ht="9" customHeight="1">
      <c r="A32" s="817"/>
      <c r="B32" s="817"/>
      <c r="C32" s="817"/>
      <c r="D32" s="817"/>
      <c r="E32" s="817"/>
      <c r="F32" s="817"/>
      <c r="G32" s="817"/>
      <c r="H32" s="818"/>
      <c r="I32" s="857"/>
      <c r="J32" s="858"/>
      <c r="K32" s="858"/>
      <c r="L32" s="860"/>
      <c r="M32" s="860"/>
      <c r="N32" s="860"/>
      <c r="O32" s="860"/>
      <c r="P32" s="862"/>
      <c r="Q32" s="862"/>
      <c r="R32" s="862"/>
      <c r="S32" s="862"/>
      <c r="T32" s="862"/>
      <c r="U32" s="862"/>
      <c r="V32" s="862"/>
      <c r="W32" s="862"/>
      <c r="X32" s="862"/>
      <c r="Y32" s="860"/>
      <c r="Z32" s="860"/>
      <c r="AA32" s="860"/>
      <c r="AB32" s="860"/>
      <c r="AC32" s="862"/>
      <c r="AD32" s="862"/>
      <c r="AE32" s="862"/>
      <c r="AF32" s="862"/>
      <c r="AG32" s="862"/>
      <c r="AH32" s="862"/>
      <c r="AI32" s="862"/>
      <c r="AJ32" s="862"/>
      <c r="AK32" s="862"/>
      <c r="AL32" s="862"/>
      <c r="AM32" s="862"/>
      <c r="AN32" s="862"/>
      <c r="AO32" s="862"/>
      <c r="AP32" s="862"/>
      <c r="AQ32" s="862"/>
      <c r="AR32" s="860"/>
      <c r="AS32" s="860"/>
      <c r="AT32" s="860"/>
      <c r="AU32" s="329"/>
      <c r="AV32" s="329"/>
      <c r="AW32" s="329"/>
      <c r="AX32" s="329"/>
      <c r="AY32" s="329"/>
      <c r="AZ32" s="329"/>
      <c r="BA32" s="329"/>
      <c r="BB32" s="308"/>
    </row>
    <row r="33" spans="1:62" ht="15.75" customHeight="1">
      <c r="A33" s="818" t="s">
        <v>0</v>
      </c>
      <c r="B33" s="818"/>
      <c r="C33" s="818"/>
      <c r="D33" s="818"/>
      <c r="E33" s="818"/>
      <c r="F33" s="818"/>
      <c r="G33" s="818"/>
      <c r="H33" s="818"/>
      <c r="I33" s="832">
        <v>2752</v>
      </c>
      <c r="J33" s="833"/>
      <c r="K33" s="833"/>
      <c r="L33" s="834">
        <v>32189</v>
      </c>
      <c r="M33" s="834"/>
      <c r="N33" s="834"/>
      <c r="O33" s="834"/>
      <c r="P33" s="834">
        <v>706</v>
      </c>
      <c r="Q33" s="834"/>
      <c r="R33" s="834"/>
      <c r="S33" s="834">
        <v>9127</v>
      </c>
      <c r="T33" s="834"/>
      <c r="U33" s="834"/>
      <c r="V33" s="834">
        <v>853</v>
      </c>
      <c r="W33" s="834"/>
      <c r="X33" s="834"/>
      <c r="Y33" s="834">
        <v>13423</v>
      </c>
      <c r="Z33" s="834"/>
      <c r="AA33" s="834"/>
      <c r="AB33" s="834"/>
      <c r="AC33" s="834">
        <v>522</v>
      </c>
      <c r="AD33" s="834"/>
      <c r="AE33" s="834"/>
      <c r="AF33" s="834">
        <v>4476</v>
      </c>
      <c r="AG33" s="834"/>
      <c r="AH33" s="834"/>
      <c r="AI33" s="834">
        <v>461</v>
      </c>
      <c r="AJ33" s="834"/>
      <c r="AK33" s="834"/>
      <c r="AL33" s="834">
        <v>2353</v>
      </c>
      <c r="AM33" s="834"/>
      <c r="AN33" s="834"/>
      <c r="AO33" s="834">
        <v>210</v>
      </c>
      <c r="AP33" s="834"/>
      <c r="AQ33" s="834"/>
      <c r="AR33" s="834">
        <v>2810</v>
      </c>
      <c r="AS33" s="834"/>
      <c r="AT33" s="834"/>
      <c r="AU33" s="328"/>
      <c r="AV33" s="328"/>
      <c r="AW33" s="328"/>
      <c r="AX33" s="328"/>
      <c r="AY33" s="328"/>
      <c r="AZ33" s="328"/>
      <c r="BA33" s="328"/>
      <c r="BB33" s="330"/>
      <c r="BF33" s="312"/>
      <c r="BG33" s="312"/>
      <c r="BH33" s="312"/>
      <c r="BI33" s="312"/>
      <c r="BJ33" s="312"/>
    </row>
    <row r="34" spans="1:62" ht="15.75" customHeight="1">
      <c r="A34" s="822">
        <v>19</v>
      </c>
      <c r="B34" s="822"/>
      <c r="C34" s="822"/>
      <c r="D34" s="822"/>
      <c r="E34" s="822"/>
      <c r="F34" s="822"/>
      <c r="G34" s="822"/>
      <c r="H34" s="822"/>
      <c r="I34" s="804">
        <v>2928</v>
      </c>
      <c r="J34" s="805"/>
      <c r="K34" s="805"/>
      <c r="L34" s="806">
        <v>31811</v>
      </c>
      <c r="M34" s="806"/>
      <c r="N34" s="806"/>
      <c r="O34" s="806"/>
      <c r="P34" s="806">
        <v>739</v>
      </c>
      <c r="Q34" s="806"/>
      <c r="R34" s="806"/>
      <c r="S34" s="806">
        <v>9800</v>
      </c>
      <c r="T34" s="806"/>
      <c r="U34" s="806"/>
      <c r="V34" s="806">
        <v>925</v>
      </c>
      <c r="W34" s="806"/>
      <c r="X34" s="806"/>
      <c r="Y34" s="806">
        <v>13384</v>
      </c>
      <c r="Z34" s="806"/>
      <c r="AA34" s="806"/>
      <c r="AB34" s="806"/>
      <c r="AC34" s="806">
        <v>530</v>
      </c>
      <c r="AD34" s="806"/>
      <c r="AE34" s="806"/>
      <c r="AF34" s="806">
        <v>3578</v>
      </c>
      <c r="AG34" s="806"/>
      <c r="AH34" s="806"/>
      <c r="AI34" s="806">
        <v>530</v>
      </c>
      <c r="AJ34" s="806"/>
      <c r="AK34" s="806"/>
      <c r="AL34" s="806">
        <v>2470</v>
      </c>
      <c r="AM34" s="806"/>
      <c r="AN34" s="806"/>
      <c r="AO34" s="806">
        <v>204</v>
      </c>
      <c r="AP34" s="806"/>
      <c r="AQ34" s="806"/>
      <c r="AR34" s="806">
        <v>2579</v>
      </c>
      <c r="AS34" s="806"/>
      <c r="AT34" s="806"/>
      <c r="AU34" s="309"/>
      <c r="AV34" s="309"/>
      <c r="AW34" s="309"/>
      <c r="AX34" s="309"/>
      <c r="AY34" s="309"/>
      <c r="AZ34" s="309"/>
      <c r="BA34" s="309"/>
      <c r="BB34" s="331"/>
      <c r="BF34" s="312"/>
      <c r="BG34" s="312"/>
      <c r="BH34" s="312"/>
      <c r="BI34" s="312"/>
      <c r="BJ34" s="312"/>
    </row>
    <row r="35" spans="1:62" ht="15.75" customHeight="1">
      <c r="A35" s="821">
        <v>20</v>
      </c>
      <c r="B35" s="821"/>
      <c r="C35" s="821"/>
      <c r="D35" s="821"/>
      <c r="E35" s="821"/>
      <c r="F35" s="821"/>
      <c r="G35" s="821"/>
      <c r="H35" s="821"/>
      <c r="I35" s="827">
        <f>SUM(I37:K50)</f>
        <v>3228</v>
      </c>
      <c r="J35" s="828"/>
      <c r="K35" s="828"/>
      <c r="L35" s="807">
        <f>SUM(L37:O50)</f>
        <v>32598</v>
      </c>
      <c r="M35" s="807"/>
      <c r="N35" s="807"/>
      <c r="O35" s="807"/>
      <c r="P35" s="807">
        <f>SUM(P37:R50)</f>
        <v>833</v>
      </c>
      <c r="Q35" s="807"/>
      <c r="R35" s="807"/>
      <c r="S35" s="807">
        <f>SUM(S37:U50)</f>
        <v>9978</v>
      </c>
      <c r="T35" s="807"/>
      <c r="U35" s="807"/>
      <c r="V35" s="807">
        <f>SUM(V37:X50)</f>
        <v>945</v>
      </c>
      <c r="W35" s="807"/>
      <c r="X35" s="807"/>
      <c r="Y35" s="807">
        <f>SUM(Y37:AB50)</f>
        <v>13340</v>
      </c>
      <c r="Z35" s="807"/>
      <c r="AA35" s="807"/>
      <c r="AB35" s="807"/>
      <c r="AC35" s="807">
        <f>SUM(AC37:AE50)</f>
        <v>679</v>
      </c>
      <c r="AD35" s="807"/>
      <c r="AE35" s="807"/>
      <c r="AF35" s="807">
        <f>SUM(AF37:AH50)</f>
        <v>4273</v>
      </c>
      <c r="AG35" s="807"/>
      <c r="AH35" s="807"/>
      <c r="AI35" s="807">
        <f>SUM(AI37:AK50)</f>
        <v>539</v>
      </c>
      <c r="AJ35" s="807"/>
      <c r="AK35" s="807"/>
      <c r="AL35" s="807">
        <f>SUM(AL37:AN50)</f>
        <v>2201</v>
      </c>
      <c r="AM35" s="807"/>
      <c r="AN35" s="807"/>
      <c r="AO35" s="807">
        <f>SUM(AO37:AQ50)</f>
        <v>232</v>
      </c>
      <c r="AP35" s="807"/>
      <c r="AQ35" s="807"/>
      <c r="AR35" s="807">
        <f>SUM(AR37:AT50)</f>
        <v>2806</v>
      </c>
      <c r="AS35" s="807"/>
      <c r="AT35" s="807"/>
      <c r="AU35" s="328"/>
      <c r="AV35" s="328"/>
      <c r="AW35" s="328"/>
      <c r="AX35" s="328"/>
      <c r="AY35" s="328"/>
      <c r="AZ35" s="328"/>
      <c r="BA35" s="328"/>
      <c r="BB35" s="330"/>
      <c r="BF35" s="312"/>
      <c r="BG35" s="312"/>
      <c r="BH35" s="312"/>
      <c r="BI35" s="312"/>
      <c r="BJ35" s="312"/>
    </row>
    <row r="36" spans="1:62" ht="15.75" customHeight="1">
      <c r="A36" s="817"/>
      <c r="B36" s="817"/>
      <c r="C36" s="817"/>
      <c r="D36" s="817"/>
      <c r="E36" s="817"/>
      <c r="F36" s="817"/>
      <c r="G36" s="817"/>
      <c r="H36" s="818"/>
      <c r="I36" s="804"/>
      <c r="J36" s="805"/>
      <c r="K36" s="805"/>
      <c r="L36" s="806"/>
      <c r="M36" s="806"/>
      <c r="N36" s="806"/>
      <c r="O36" s="806"/>
      <c r="P36" s="806"/>
      <c r="Q36" s="806"/>
      <c r="R36" s="806"/>
      <c r="S36" s="806"/>
      <c r="T36" s="806"/>
      <c r="U36" s="806"/>
      <c r="V36" s="806"/>
      <c r="W36" s="806"/>
      <c r="X36" s="806"/>
      <c r="Y36" s="806"/>
      <c r="Z36" s="806"/>
      <c r="AA36" s="806"/>
      <c r="AB36" s="806"/>
      <c r="AC36" s="806"/>
      <c r="AD36" s="806"/>
      <c r="AE36" s="806"/>
      <c r="AF36" s="806"/>
      <c r="AG36" s="806"/>
      <c r="AH36" s="806"/>
      <c r="AI36" s="806"/>
      <c r="AJ36" s="806"/>
      <c r="AK36" s="806"/>
      <c r="AL36" s="806"/>
      <c r="AM36" s="806"/>
      <c r="AN36" s="806"/>
      <c r="AO36" s="806"/>
      <c r="AP36" s="806"/>
      <c r="AQ36" s="806"/>
      <c r="AR36" s="806"/>
      <c r="AS36" s="806"/>
      <c r="AT36" s="806"/>
      <c r="AU36" s="328"/>
      <c r="AV36" s="328"/>
      <c r="AW36" s="329"/>
      <c r="AX36" s="328"/>
      <c r="AY36" s="327"/>
      <c r="AZ36" s="327"/>
      <c r="BA36" s="327"/>
      <c r="BB36" s="327"/>
      <c r="BF36" s="312"/>
      <c r="BG36" s="312"/>
      <c r="BH36" s="312"/>
      <c r="BI36" s="312"/>
      <c r="BJ36" s="312"/>
    </row>
    <row r="37" spans="1:62" ht="15.75" customHeight="1">
      <c r="A37" s="817" t="s">
        <v>113</v>
      </c>
      <c r="B37" s="817"/>
      <c r="C37" s="817"/>
      <c r="D37" s="817"/>
      <c r="E37" s="817"/>
      <c r="F37" s="817"/>
      <c r="G37" s="817"/>
      <c r="H37" s="818"/>
      <c r="I37" s="804">
        <f>P37+V37+AC37+AI37+AO37</f>
        <v>268</v>
      </c>
      <c r="J37" s="805"/>
      <c r="K37" s="805"/>
      <c r="L37" s="806">
        <f>S37+Y37+AF37+AL37+AR37</f>
        <v>2888</v>
      </c>
      <c r="M37" s="806"/>
      <c r="N37" s="806"/>
      <c r="O37" s="806"/>
      <c r="P37" s="806">
        <v>68</v>
      </c>
      <c r="Q37" s="806"/>
      <c r="R37" s="806"/>
      <c r="S37" s="806">
        <v>983</v>
      </c>
      <c r="T37" s="806"/>
      <c r="U37" s="806"/>
      <c r="V37" s="806">
        <v>80</v>
      </c>
      <c r="W37" s="806"/>
      <c r="X37" s="806"/>
      <c r="Y37" s="806">
        <v>1284</v>
      </c>
      <c r="Z37" s="806"/>
      <c r="AA37" s="806"/>
      <c r="AB37" s="806"/>
      <c r="AC37" s="806">
        <v>54</v>
      </c>
      <c r="AD37" s="806"/>
      <c r="AE37" s="806"/>
      <c r="AF37" s="806">
        <v>295</v>
      </c>
      <c r="AG37" s="806"/>
      <c r="AH37" s="806"/>
      <c r="AI37" s="806">
        <v>45</v>
      </c>
      <c r="AJ37" s="806"/>
      <c r="AK37" s="806"/>
      <c r="AL37" s="806">
        <v>178</v>
      </c>
      <c r="AM37" s="806"/>
      <c r="AN37" s="806"/>
      <c r="AO37" s="806">
        <v>21</v>
      </c>
      <c r="AP37" s="806"/>
      <c r="AQ37" s="806"/>
      <c r="AR37" s="806">
        <v>148</v>
      </c>
      <c r="AS37" s="806"/>
      <c r="AT37" s="806"/>
      <c r="AU37" s="323"/>
      <c r="AV37" s="309"/>
      <c r="AW37" s="309"/>
      <c r="AX37" s="309"/>
      <c r="AY37" s="309"/>
      <c r="AZ37" s="309"/>
      <c r="BA37" s="309"/>
      <c r="BB37" s="327"/>
      <c r="BF37" s="312"/>
      <c r="BG37" s="312"/>
      <c r="BH37" s="312"/>
      <c r="BI37" s="312"/>
      <c r="BJ37" s="312"/>
    </row>
    <row r="38" spans="1:62" ht="15.75" customHeight="1">
      <c r="A38" s="817" t="s">
        <v>344</v>
      </c>
      <c r="B38" s="817"/>
      <c r="C38" s="817"/>
      <c r="D38" s="817"/>
      <c r="E38" s="817"/>
      <c r="F38" s="817"/>
      <c r="G38" s="817"/>
      <c r="H38" s="818"/>
      <c r="I38" s="804">
        <f>P38+V38+AC38+AI38+AO38</f>
        <v>256</v>
      </c>
      <c r="J38" s="805"/>
      <c r="K38" s="805"/>
      <c r="L38" s="806">
        <f>S38+Y38+AF38+AL38+AR38</f>
        <v>2673</v>
      </c>
      <c r="M38" s="806"/>
      <c r="N38" s="806"/>
      <c r="O38" s="806"/>
      <c r="P38" s="806">
        <v>62</v>
      </c>
      <c r="Q38" s="806"/>
      <c r="R38" s="806"/>
      <c r="S38" s="806">
        <v>819</v>
      </c>
      <c r="T38" s="806"/>
      <c r="U38" s="806"/>
      <c r="V38" s="806">
        <v>83</v>
      </c>
      <c r="W38" s="806"/>
      <c r="X38" s="806"/>
      <c r="Y38" s="806">
        <v>1034</v>
      </c>
      <c r="Z38" s="806"/>
      <c r="AA38" s="806"/>
      <c r="AB38" s="806"/>
      <c r="AC38" s="806">
        <v>53</v>
      </c>
      <c r="AD38" s="806"/>
      <c r="AE38" s="806"/>
      <c r="AF38" s="806">
        <v>319</v>
      </c>
      <c r="AG38" s="806"/>
      <c r="AH38" s="806"/>
      <c r="AI38" s="806">
        <v>38</v>
      </c>
      <c r="AJ38" s="806"/>
      <c r="AK38" s="806"/>
      <c r="AL38" s="806">
        <v>166</v>
      </c>
      <c r="AM38" s="806"/>
      <c r="AN38" s="806"/>
      <c r="AO38" s="806">
        <v>20</v>
      </c>
      <c r="AP38" s="806"/>
      <c r="AQ38" s="806"/>
      <c r="AR38" s="806">
        <v>335</v>
      </c>
      <c r="AS38" s="806"/>
      <c r="AT38" s="806"/>
      <c r="AU38" s="323"/>
      <c r="AV38" s="309"/>
      <c r="AW38" s="309"/>
      <c r="AX38" s="309"/>
      <c r="AY38" s="309"/>
      <c r="AZ38" s="309"/>
      <c r="BA38" s="309"/>
      <c r="BB38" s="321"/>
      <c r="BF38" s="326"/>
      <c r="BG38" s="326"/>
      <c r="BH38" s="326"/>
      <c r="BI38" s="326"/>
      <c r="BJ38" s="326"/>
    </row>
    <row r="39" spans="1:62" ht="15.75" customHeight="1">
      <c r="A39" s="817" t="s">
        <v>48</v>
      </c>
      <c r="B39" s="817"/>
      <c r="C39" s="817"/>
      <c r="D39" s="817"/>
      <c r="E39" s="817"/>
      <c r="F39" s="817"/>
      <c r="G39" s="817"/>
      <c r="H39" s="818"/>
      <c r="I39" s="804">
        <f>P39+V39+AC39+AI39+AO39</f>
        <v>275</v>
      </c>
      <c r="J39" s="805"/>
      <c r="K39" s="805"/>
      <c r="L39" s="806">
        <f>S39+Y39+AF39+AL39+AR39</f>
        <v>2867</v>
      </c>
      <c r="M39" s="806"/>
      <c r="N39" s="806"/>
      <c r="O39" s="806"/>
      <c r="P39" s="806">
        <v>72</v>
      </c>
      <c r="Q39" s="806"/>
      <c r="R39" s="806"/>
      <c r="S39" s="806">
        <v>851</v>
      </c>
      <c r="T39" s="806"/>
      <c r="U39" s="806"/>
      <c r="V39" s="806">
        <v>79</v>
      </c>
      <c r="W39" s="806"/>
      <c r="X39" s="806"/>
      <c r="Y39" s="806">
        <v>1142</v>
      </c>
      <c r="Z39" s="806"/>
      <c r="AA39" s="806"/>
      <c r="AB39" s="806"/>
      <c r="AC39" s="806">
        <v>52</v>
      </c>
      <c r="AD39" s="806"/>
      <c r="AE39" s="806"/>
      <c r="AF39" s="806">
        <v>400</v>
      </c>
      <c r="AG39" s="806"/>
      <c r="AH39" s="806"/>
      <c r="AI39" s="806">
        <v>50</v>
      </c>
      <c r="AJ39" s="806"/>
      <c r="AK39" s="806"/>
      <c r="AL39" s="806">
        <v>195</v>
      </c>
      <c r="AM39" s="806"/>
      <c r="AN39" s="806"/>
      <c r="AO39" s="806">
        <v>22</v>
      </c>
      <c r="AP39" s="806"/>
      <c r="AQ39" s="806"/>
      <c r="AR39" s="806">
        <v>279</v>
      </c>
      <c r="AS39" s="806"/>
      <c r="AT39" s="806"/>
      <c r="AU39" s="323"/>
      <c r="AV39" s="309"/>
      <c r="AW39" s="309"/>
      <c r="AX39" s="309"/>
      <c r="AY39" s="309"/>
      <c r="AZ39" s="309"/>
      <c r="BA39" s="309"/>
      <c r="BB39" s="320"/>
      <c r="BF39" s="325"/>
      <c r="BG39" s="325"/>
      <c r="BH39" s="325"/>
      <c r="BI39" s="325"/>
      <c r="BJ39" s="325"/>
    </row>
    <row r="40" spans="1:54" ht="15.75" customHeight="1">
      <c r="A40" s="817" t="s">
        <v>49</v>
      </c>
      <c r="B40" s="817"/>
      <c r="C40" s="817"/>
      <c r="D40" s="817"/>
      <c r="E40" s="817"/>
      <c r="F40" s="817"/>
      <c r="G40" s="817"/>
      <c r="H40" s="818"/>
      <c r="I40" s="804">
        <f>P40+V40+AC40+AI40+AO40</f>
        <v>275</v>
      </c>
      <c r="J40" s="805"/>
      <c r="K40" s="805"/>
      <c r="L40" s="806">
        <f>S40+Y40+AF40+AL40+AR40</f>
        <v>2773</v>
      </c>
      <c r="M40" s="806"/>
      <c r="N40" s="806"/>
      <c r="O40" s="806"/>
      <c r="P40" s="806">
        <v>72</v>
      </c>
      <c r="Q40" s="806"/>
      <c r="R40" s="806"/>
      <c r="S40" s="806">
        <v>846</v>
      </c>
      <c r="T40" s="806"/>
      <c r="U40" s="806"/>
      <c r="V40" s="806">
        <v>86</v>
      </c>
      <c r="W40" s="806"/>
      <c r="X40" s="806"/>
      <c r="Y40" s="806">
        <v>1178</v>
      </c>
      <c r="Z40" s="806"/>
      <c r="AA40" s="806"/>
      <c r="AB40" s="806"/>
      <c r="AC40" s="806">
        <v>49</v>
      </c>
      <c r="AD40" s="806"/>
      <c r="AE40" s="806"/>
      <c r="AF40" s="806">
        <v>273</v>
      </c>
      <c r="AG40" s="806"/>
      <c r="AH40" s="806"/>
      <c r="AI40" s="806">
        <v>45</v>
      </c>
      <c r="AJ40" s="806"/>
      <c r="AK40" s="806"/>
      <c r="AL40" s="806">
        <v>199</v>
      </c>
      <c r="AM40" s="806"/>
      <c r="AN40" s="806"/>
      <c r="AO40" s="806">
        <v>23</v>
      </c>
      <c r="AP40" s="806"/>
      <c r="AQ40" s="806"/>
      <c r="AR40" s="806">
        <v>277</v>
      </c>
      <c r="AS40" s="806"/>
      <c r="AT40" s="806"/>
      <c r="AU40" s="323"/>
      <c r="AV40" s="309"/>
      <c r="AW40" s="309"/>
      <c r="AX40" s="309"/>
      <c r="AY40" s="309"/>
      <c r="AZ40" s="309"/>
      <c r="BA40" s="309"/>
      <c r="BB40" s="320"/>
    </row>
    <row r="41" spans="1:54" ht="15.75" customHeight="1">
      <c r="A41" s="817" t="s">
        <v>50</v>
      </c>
      <c r="B41" s="817"/>
      <c r="C41" s="817"/>
      <c r="D41" s="817"/>
      <c r="E41" s="817"/>
      <c r="F41" s="817"/>
      <c r="G41" s="817"/>
      <c r="H41" s="818"/>
      <c r="I41" s="804">
        <f>P41+V41+AC41+AI41+AO41</f>
        <v>258</v>
      </c>
      <c r="J41" s="805"/>
      <c r="K41" s="805"/>
      <c r="L41" s="806">
        <f>S41+Y41+AF41+AL41+AR41</f>
        <v>2765</v>
      </c>
      <c r="M41" s="806"/>
      <c r="N41" s="806"/>
      <c r="O41" s="806"/>
      <c r="P41" s="806">
        <v>73</v>
      </c>
      <c r="Q41" s="806"/>
      <c r="R41" s="806"/>
      <c r="S41" s="806">
        <v>887</v>
      </c>
      <c r="T41" s="806"/>
      <c r="U41" s="806"/>
      <c r="V41" s="806">
        <v>90</v>
      </c>
      <c r="W41" s="806"/>
      <c r="X41" s="806"/>
      <c r="Y41" s="806">
        <v>1219</v>
      </c>
      <c r="Z41" s="806"/>
      <c r="AA41" s="806"/>
      <c r="AB41" s="806"/>
      <c r="AC41" s="806">
        <v>47</v>
      </c>
      <c r="AD41" s="806"/>
      <c r="AE41" s="806"/>
      <c r="AF41" s="806">
        <v>309</v>
      </c>
      <c r="AG41" s="806"/>
      <c r="AH41" s="806"/>
      <c r="AI41" s="806">
        <v>33</v>
      </c>
      <c r="AJ41" s="806"/>
      <c r="AK41" s="806"/>
      <c r="AL41" s="806">
        <v>175</v>
      </c>
      <c r="AM41" s="806"/>
      <c r="AN41" s="806"/>
      <c r="AO41" s="806">
        <v>15</v>
      </c>
      <c r="AP41" s="806"/>
      <c r="AQ41" s="806"/>
      <c r="AR41" s="806">
        <v>175</v>
      </c>
      <c r="AS41" s="806"/>
      <c r="AT41" s="806"/>
      <c r="AU41" s="323"/>
      <c r="AV41" s="309"/>
      <c r="AW41" s="309"/>
      <c r="AX41" s="309"/>
      <c r="AY41" s="309"/>
      <c r="AZ41" s="309"/>
      <c r="BA41" s="309"/>
      <c r="BB41" s="320"/>
    </row>
    <row r="42" spans="1:54" ht="15.75" customHeight="1">
      <c r="A42" s="817"/>
      <c r="B42" s="817"/>
      <c r="C42" s="817"/>
      <c r="D42" s="817"/>
      <c r="E42" s="817"/>
      <c r="F42" s="817"/>
      <c r="G42" s="817"/>
      <c r="H42" s="818"/>
      <c r="I42" s="804"/>
      <c r="J42" s="805"/>
      <c r="K42" s="805"/>
      <c r="L42" s="806"/>
      <c r="M42" s="806"/>
      <c r="N42" s="806"/>
      <c r="O42" s="806"/>
      <c r="P42" s="806"/>
      <c r="Q42" s="806"/>
      <c r="R42" s="806"/>
      <c r="S42" s="806"/>
      <c r="T42" s="806"/>
      <c r="U42" s="806"/>
      <c r="V42" s="806"/>
      <c r="W42" s="806"/>
      <c r="X42" s="806"/>
      <c r="Y42" s="806"/>
      <c r="Z42" s="806"/>
      <c r="AA42" s="806"/>
      <c r="AB42" s="806"/>
      <c r="AC42" s="806"/>
      <c r="AD42" s="806"/>
      <c r="AE42" s="806"/>
      <c r="AF42" s="806"/>
      <c r="AG42" s="806"/>
      <c r="AH42" s="806"/>
      <c r="AI42" s="806"/>
      <c r="AJ42" s="806"/>
      <c r="AK42" s="806"/>
      <c r="AL42" s="806"/>
      <c r="AM42" s="806"/>
      <c r="AN42" s="806"/>
      <c r="AO42" s="806"/>
      <c r="AP42" s="806"/>
      <c r="AQ42" s="806"/>
      <c r="AR42" s="806"/>
      <c r="AS42" s="806"/>
      <c r="AT42" s="806"/>
      <c r="AU42" s="323"/>
      <c r="AV42" s="309"/>
      <c r="AW42" s="309"/>
      <c r="AX42" s="309"/>
      <c r="AY42" s="309"/>
      <c r="AZ42" s="309"/>
      <c r="BA42" s="309"/>
      <c r="BB42" s="320"/>
    </row>
    <row r="43" spans="1:54" ht="15.75" customHeight="1">
      <c r="A43" s="817" t="s">
        <v>51</v>
      </c>
      <c r="B43" s="817"/>
      <c r="C43" s="817"/>
      <c r="D43" s="817"/>
      <c r="E43" s="817"/>
      <c r="F43" s="817"/>
      <c r="G43" s="817"/>
      <c r="H43" s="818"/>
      <c r="I43" s="804">
        <f>P43+V43+AC43+AI43+AO43</f>
        <v>271</v>
      </c>
      <c r="J43" s="805"/>
      <c r="K43" s="805"/>
      <c r="L43" s="806">
        <f>S43+Y43+AF43+AL43+AR43</f>
        <v>2935</v>
      </c>
      <c r="M43" s="806"/>
      <c r="N43" s="806"/>
      <c r="O43" s="806"/>
      <c r="P43" s="806">
        <v>73</v>
      </c>
      <c r="Q43" s="806"/>
      <c r="R43" s="806"/>
      <c r="S43" s="806">
        <v>1022</v>
      </c>
      <c r="T43" s="806"/>
      <c r="U43" s="806"/>
      <c r="V43" s="806">
        <v>84</v>
      </c>
      <c r="W43" s="806"/>
      <c r="X43" s="806"/>
      <c r="Y43" s="806">
        <v>1162</v>
      </c>
      <c r="Z43" s="806"/>
      <c r="AA43" s="806"/>
      <c r="AB43" s="806"/>
      <c r="AC43" s="806">
        <v>58</v>
      </c>
      <c r="AD43" s="806"/>
      <c r="AE43" s="806"/>
      <c r="AF43" s="806">
        <v>415</v>
      </c>
      <c r="AG43" s="806"/>
      <c r="AH43" s="806"/>
      <c r="AI43" s="806">
        <v>43</v>
      </c>
      <c r="AJ43" s="806"/>
      <c r="AK43" s="806"/>
      <c r="AL43" s="806">
        <v>190</v>
      </c>
      <c r="AM43" s="806"/>
      <c r="AN43" s="806"/>
      <c r="AO43" s="806">
        <v>13</v>
      </c>
      <c r="AP43" s="806"/>
      <c r="AQ43" s="806"/>
      <c r="AR43" s="806">
        <v>146</v>
      </c>
      <c r="AS43" s="806"/>
      <c r="AT43" s="806"/>
      <c r="AU43" s="323"/>
      <c r="AV43" s="309"/>
      <c r="AW43" s="309"/>
      <c r="AX43" s="309"/>
      <c r="AY43" s="309"/>
      <c r="AZ43" s="309"/>
      <c r="BA43" s="309"/>
      <c r="BB43" s="320"/>
    </row>
    <row r="44" spans="1:54" ht="15.75" customHeight="1">
      <c r="A44" s="817" t="s">
        <v>52</v>
      </c>
      <c r="B44" s="817"/>
      <c r="C44" s="817"/>
      <c r="D44" s="817"/>
      <c r="E44" s="817"/>
      <c r="F44" s="817"/>
      <c r="G44" s="817"/>
      <c r="H44" s="818"/>
      <c r="I44" s="804">
        <f>P44+V44+AC44+AI44+AO44</f>
        <v>296</v>
      </c>
      <c r="J44" s="805"/>
      <c r="K44" s="805"/>
      <c r="L44" s="806">
        <f>S44+Y44+AF44+AL44+AR44</f>
        <v>2847</v>
      </c>
      <c r="M44" s="806"/>
      <c r="N44" s="806"/>
      <c r="O44" s="806"/>
      <c r="P44" s="806">
        <v>70</v>
      </c>
      <c r="Q44" s="806"/>
      <c r="R44" s="806"/>
      <c r="S44" s="806">
        <v>728</v>
      </c>
      <c r="T44" s="806"/>
      <c r="U44" s="806"/>
      <c r="V44" s="806">
        <v>81</v>
      </c>
      <c r="W44" s="806"/>
      <c r="X44" s="806"/>
      <c r="Y44" s="806">
        <v>1206</v>
      </c>
      <c r="Z44" s="806"/>
      <c r="AA44" s="806"/>
      <c r="AB44" s="806"/>
      <c r="AC44" s="806">
        <v>66</v>
      </c>
      <c r="AD44" s="806"/>
      <c r="AE44" s="806"/>
      <c r="AF44" s="806">
        <v>436</v>
      </c>
      <c r="AG44" s="806"/>
      <c r="AH44" s="806"/>
      <c r="AI44" s="806">
        <v>57</v>
      </c>
      <c r="AJ44" s="806"/>
      <c r="AK44" s="806"/>
      <c r="AL44" s="806">
        <v>161</v>
      </c>
      <c r="AM44" s="806"/>
      <c r="AN44" s="806"/>
      <c r="AO44" s="806">
        <v>22</v>
      </c>
      <c r="AP44" s="806"/>
      <c r="AQ44" s="806"/>
      <c r="AR44" s="806">
        <v>316</v>
      </c>
      <c r="AS44" s="806"/>
      <c r="AT44" s="806"/>
      <c r="AU44" s="323"/>
      <c r="AV44" s="309"/>
      <c r="AW44" s="309"/>
      <c r="AX44" s="309"/>
      <c r="AY44" s="309"/>
      <c r="AZ44" s="309"/>
      <c r="BA44" s="309"/>
      <c r="BB44" s="320"/>
    </row>
    <row r="45" spans="1:54" ht="15.75" customHeight="1">
      <c r="A45" s="817" t="s">
        <v>53</v>
      </c>
      <c r="B45" s="817"/>
      <c r="C45" s="817"/>
      <c r="D45" s="817"/>
      <c r="E45" s="817"/>
      <c r="F45" s="817"/>
      <c r="G45" s="817"/>
      <c r="H45" s="818"/>
      <c r="I45" s="804">
        <f>P45+V45+AC45+AI45+AO45</f>
        <v>307</v>
      </c>
      <c r="J45" s="805"/>
      <c r="K45" s="805"/>
      <c r="L45" s="806">
        <f>S45+Y45+AF45+AL45+AR45</f>
        <v>2837</v>
      </c>
      <c r="M45" s="806"/>
      <c r="N45" s="806"/>
      <c r="O45" s="806"/>
      <c r="P45" s="806">
        <v>76</v>
      </c>
      <c r="Q45" s="806"/>
      <c r="R45" s="806"/>
      <c r="S45" s="806">
        <v>965</v>
      </c>
      <c r="T45" s="806"/>
      <c r="U45" s="806"/>
      <c r="V45" s="806">
        <v>84</v>
      </c>
      <c r="W45" s="806"/>
      <c r="X45" s="806"/>
      <c r="Y45" s="806">
        <v>1093</v>
      </c>
      <c r="Z45" s="806"/>
      <c r="AA45" s="806"/>
      <c r="AB45" s="806"/>
      <c r="AC45" s="806">
        <v>69</v>
      </c>
      <c r="AD45" s="806"/>
      <c r="AE45" s="806"/>
      <c r="AF45" s="806">
        <v>350</v>
      </c>
      <c r="AG45" s="806"/>
      <c r="AH45" s="806"/>
      <c r="AI45" s="806">
        <v>58</v>
      </c>
      <c r="AJ45" s="806"/>
      <c r="AK45" s="806"/>
      <c r="AL45" s="806">
        <v>195</v>
      </c>
      <c r="AM45" s="806"/>
      <c r="AN45" s="806"/>
      <c r="AO45" s="806">
        <v>20</v>
      </c>
      <c r="AP45" s="806"/>
      <c r="AQ45" s="806"/>
      <c r="AR45" s="806">
        <v>234</v>
      </c>
      <c r="AS45" s="806"/>
      <c r="AT45" s="806"/>
      <c r="AU45" s="323"/>
      <c r="AV45" s="309"/>
      <c r="AW45" s="309"/>
      <c r="AX45" s="309"/>
      <c r="AY45" s="309"/>
      <c r="AZ45" s="309"/>
      <c r="BA45" s="309"/>
      <c r="BB45" s="320"/>
    </row>
    <row r="46" spans="1:54" ht="15.75" customHeight="1">
      <c r="A46" s="817" t="s">
        <v>54</v>
      </c>
      <c r="B46" s="817"/>
      <c r="C46" s="817"/>
      <c r="D46" s="817"/>
      <c r="E46" s="817"/>
      <c r="F46" s="817"/>
      <c r="G46" s="817"/>
      <c r="H46" s="818"/>
      <c r="I46" s="804">
        <f>P46+V46+AC46+AI46+AO46</f>
        <v>253</v>
      </c>
      <c r="J46" s="805"/>
      <c r="K46" s="805"/>
      <c r="L46" s="806">
        <f>S46+Y46+AF46+AL46+AR46</f>
        <v>2439</v>
      </c>
      <c r="M46" s="806"/>
      <c r="N46" s="806"/>
      <c r="O46" s="806"/>
      <c r="P46" s="806">
        <v>64</v>
      </c>
      <c r="Q46" s="806"/>
      <c r="R46" s="806"/>
      <c r="S46" s="806">
        <v>747</v>
      </c>
      <c r="T46" s="806"/>
      <c r="U46" s="806"/>
      <c r="V46" s="806">
        <v>67</v>
      </c>
      <c r="W46" s="806"/>
      <c r="X46" s="806"/>
      <c r="Y46" s="806">
        <v>932</v>
      </c>
      <c r="Z46" s="806"/>
      <c r="AA46" s="806"/>
      <c r="AB46" s="806"/>
      <c r="AC46" s="806">
        <v>65</v>
      </c>
      <c r="AD46" s="806"/>
      <c r="AE46" s="806"/>
      <c r="AF46" s="806">
        <v>347</v>
      </c>
      <c r="AG46" s="806"/>
      <c r="AH46" s="806"/>
      <c r="AI46" s="806">
        <v>36</v>
      </c>
      <c r="AJ46" s="806"/>
      <c r="AK46" s="806"/>
      <c r="AL46" s="806">
        <v>137</v>
      </c>
      <c r="AM46" s="806"/>
      <c r="AN46" s="806"/>
      <c r="AO46" s="806">
        <v>21</v>
      </c>
      <c r="AP46" s="806"/>
      <c r="AQ46" s="806"/>
      <c r="AR46" s="806">
        <v>276</v>
      </c>
      <c r="AS46" s="806"/>
      <c r="AT46" s="806"/>
      <c r="AU46" s="323"/>
      <c r="AV46" s="309"/>
      <c r="AW46" s="309"/>
      <c r="AX46" s="309"/>
      <c r="AY46" s="309"/>
      <c r="AZ46" s="309"/>
      <c r="BA46" s="309"/>
      <c r="BB46" s="320"/>
    </row>
    <row r="47" spans="1:54" ht="15.75" customHeight="1">
      <c r="A47" s="817" t="s">
        <v>1</v>
      </c>
      <c r="B47" s="817"/>
      <c r="C47" s="817"/>
      <c r="D47" s="817"/>
      <c r="E47" s="817"/>
      <c r="F47" s="817"/>
      <c r="G47" s="817"/>
      <c r="H47" s="818"/>
      <c r="I47" s="804">
        <f>P47+V47+AC47+AI47+AO47</f>
        <v>255</v>
      </c>
      <c r="J47" s="805"/>
      <c r="K47" s="805"/>
      <c r="L47" s="806">
        <f>S47+Y47+AF47+AL47+AR47</f>
        <v>2281</v>
      </c>
      <c r="M47" s="806"/>
      <c r="N47" s="806"/>
      <c r="O47" s="806"/>
      <c r="P47" s="806">
        <v>68</v>
      </c>
      <c r="Q47" s="806"/>
      <c r="R47" s="806"/>
      <c r="S47" s="806">
        <v>597</v>
      </c>
      <c r="T47" s="806"/>
      <c r="U47" s="806"/>
      <c r="V47" s="806">
        <v>65</v>
      </c>
      <c r="W47" s="806"/>
      <c r="X47" s="806"/>
      <c r="Y47" s="806">
        <v>912</v>
      </c>
      <c r="Z47" s="806"/>
      <c r="AA47" s="806"/>
      <c r="AB47" s="806"/>
      <c r="AC47" s="806">
        <v>54</v>
      </c>
      <c r="AD47" s="806"/>
      <c r="AE47" s="806"/>
      <c r="AF47" s="806">
        <v>329</v>
      </c>
      <c r="AG47" s="806"/>
      <c r="AH47" s="806"/>
      <c r="AI47" s="806">
        <v>46</v>
      </c>
      <c r="AJ47" s="806"/>
      <c r="AK47" s="806"/>
      <c r="AL47" s="806">
        <v>248</v>
      </c>
      <c r="AM47" s="806"/>
      <c r="AN47" s="806"/>
      <c r="AO47" s="806">
        <v>22</v>
      </c>
      <c r="AP47" s="806"/>
      <c r="AQ47" s="806"/>
      <c r="AR47" s="806">
        <v>195</v>
      </c>
      <c r="AS47" s="806"/>
      <c r="AT47" s="806"/>
      <c r="AU47" s="323"/>
      <c r="AV47" s="309"/>
      <c r="AW47" s="309"/>
      <c r="AX47" s="309"/>
      <c r="AY47" s="309"/>
      <c r="AZ47" s="309"/>
      <c r="BA47" s="309"/>
      <c r="BB47" s="320"/>
    </row>
    <row r="48" spans="1:54" ht="15.75" customHeight="1">
      <c r="A48" s="817"/>
      <c r="B48" s="817"/>
      <c r="C48" s="817"/>
      <c r="D48" s="817"/>
      <c r="E48" s="817"/>
      <c r="F48" s="817"/>
      <c r="G48" s="817"/>
      <c r="H48" s="818"/>
      <c r="I48" s="804"/>
      <c r="J48" s="805"/>
      <c r="K48" s="805"/>
      <c r="L48" s="806"/>
      <c r="M48" s="806"/>
      <c r="N48" s="806"/>
      <c r="O48" s="806"/>
      <c r="P48" s="806"/>
      <c r="Q48" s="806"/>
      <c r="R48" s="806"/>
      <c r="S48" s="806"/>
      <c r="T48" s="806"/>
      <c r="U48" s="806"/>
      <c r="V48" s="806"/>
      <c r="W48" s="806"/>
      <c r="X48" s="806"/>
      <c r="Y48" s="806"/>
      <c r="Z48" s="806"/>
      <c r="AA48" s="806"/>
      <c r="AB48" s="806"/>
      <c r="AC48" s="806"/>
      <c r="AD48" s="806"/>
      <c r="AE48" s="806"/>
      <c r="AF48" s="806"/>
      <c r="AG48" s="806"/>
      <c r="AH48" s="806"/>
      <c r="AI48" s="806"/>
      <c r="AJ48" s="806"/>
      <c r="AK48" s="806"/>
      <c r="AL48" s="806"/>
      <c r="AM48" s="806"/>
      <c r="AN48" s="806"/>
      <c r="AO48" s="806"/>
      <c r="AP48" s="806"/>
      <c r="AQ48" s="806"/>
      <c r="AR48" s="806"/>
      <c r="AS48" s="806"/>
      <c r="AT48" s="806"/>
      <c r="AU48" s="323"/>
      <c r="AV48" s="309"/>
      <c r="AW48" s="309"/>
      <c r="AX48" s="309"/>
      <c r="AY48" s="309"/>
      <c r="AZ48" s="309"/>
      <c r="BA48" s="309"/>
      <c r="BB48" s="320"/>
    </row>
    <row r="49" spans="1:54" ht="15.75" customHeight="1">
      <c r="A49" s="817" t="s">
        <v>55</v>
      </c>
      <c r="B49" s="817"/>
      <c r="C49" s="817"/>
      <c r="D49" s="817"/>
      <c r="E49" s="817"/>
      <c r="F49" s="817"/>
      <c r="G49" s="817"/>
      <c r="H49" s="818"/>
      <c r="I49" s="804">
        <f>P49+V49+AC49+AI49+AO49</f>
        <v>243</v>
      </c>
      <c r="J49" s="805"/>
      <c r="K49" s="805"/>
      <c r="L49" s="806">
        <f>S49+Y49+AF49+AL49+AR49</f>
        <v>2539</v>
      </c>
      <c r="M49" s="806"/>
      <c r="N49" s="806"/>
      <c r="O49" s="806"/>
      <c r="P49" s="806">
        <v>65</v>
      </c>
      <c r="Q49" s="806"/>
      <c r="R49" s="806"/>
      <c r="S49" s="806">
        <v>813</v>
      </c>
      <c r="T49" s="806"/>
      <c r="U49" s="806"/>
      <c r="V49" s="806">
        <v>72</v>
      </c>
      <c r="W49" s="806"/>
      <c r="X49" s="806"/>
      <c r="Y49" s="806">
        <v>967</v>
      </c>
      <c r="Z49" s="806"/>
      <c r="AA49" s="806"/>
      <c r="AB49" s="806"/>
      <c r="AC49" s="806">
        <v>54</v>
      </c>
      <c r="AD49" s="806"/>
      <c r="AE49" s="806"/>
      <c r="AF49" s="806">
        <v>375</v>
      </c>
      <c r="AG49" s="806"/>
      <c r="AH49" s="806"/>
      <c r="AI49" s="806">
        <v>37</v>
      </c>
      <c r="AJ49" s="806"/>
      <c r="AK49" s="806"/>
      <c r="AL49" s="806">
        <v>181</v>
      </c>
      <c r="AM49" s="806"/>
      <c r="AN49" s="806"/>
      <c r="AO49" s="806">
        <v>15</v>
      </c>
      <c r="AP49" s="806"/>
      <c r="AQ49" s="806"/>
      <c r="AR49" s="806">
        <v>203</v>
      </c>
      <c r="AS49" s="806"/>
      <c r="AT49" s="806"/>
      <c r="AU49" s="323"/>
      <c r="AV49" s="309"/>
      <c r="AW49" s="309"/>
      <c r="AX49" s="309"/>
      <c r="AY49" s="309"/>
      <c r="AZ49" s="309"/>
      <c r="BA49" s="309"/>
      <c r="BB49" s="320"/>
    </row>
    <row r="50" spans="1:54" ht="15.75" customHeight="1">
      <c r="A50" s="817" t="s">
        <v>56</v>
      </c>
      <c r="B50" s="817"/>
      <c r="C50" s="817"/>
      <c r="D50" s="817"/>
      <c r="E50" s="817"/>
      <c r="F50" s="817"/>
      <c r="G50" s="817"/>
      <c r="H50" s="818"/>
      <c r="I50" s="804">
        <f>P50+V50+AC50+AI50+AO50</f>
        <v>271</v>
      </c>
      <c r="J50" s="805"/>
      <c r="K50" s="805"/>
      <c r="L50" s="806">
        <f>S50+Y50+AF50+AL50+AR50</f>
        <v>2754</v>
      </c>
      <c r="M50" s="806"/>
      <c r="N50" s="806"/>
      <c r="O50" s="806"/>
      <c r="P50" s="806">
        <v>70</v>
      </c>
      <c r="Q50" s="806"/>
      <c r="R50" s="806"/>
      <c r="S50" s="806">
        <v>720</v>
      </c>
      <c r="T50" s="806"/>
      <c r="U50" s="806"/>
      <c r="V50" s="806">
        <v>74</v>
      </c>
      <c r="W50" s="806"/>
      <c r="X50" s="806"/>
      <c r="Y50" s="806">
        <v>1211</v>
      </c>
      <c r="Z50" s="806"/>
      <c r="AA50" s="806"/>
      <c r="AB50" s="806"/>
      <c r="AC50" s="806">
        <v>58</v>
      </c>
      <c r="AD50" s="806"/>
      <c r="AE50" s="806"/>
      <c r="AF50" s="806">
        <v>425</v>
      </c>
      <c r="AG50" s="806"/>
      <c r="AH50" s="806"/>
      <c r="AI50" s="806">
        <v>51</v>
      </c>
      <c r="AJ50" s="806"/>
      <c r="AK50" s="806"/>
      <c r="AL50" s="806">
        <v>176</v>
      </c>
      <c r="AM50" s="806"/>
      <c r="AN50" s="806"/>
      <c r="AO50" s="806">
        <v>18</v>
      </c>
      <c r="AP50" s="806"/>
      <c r="AQ50" s="806"/>
      <c r="AR50" s="806">
        <v>222</v>
      </c>
      <c r="AS50" s="806"/>
      <c r="AT50" s="806"/>
      <c r="AU50" s="323"/>
      <c r="AV50" s="309"/>
      <c r="AW50" s="309"/>
      <c r="AX50" s="309"/>
      <c r="AY50" s="309"/>
      <c r="AZ50" s="309"/>
      <c r="BA50" s="309"/>
      <c r="BB50" s="320"/>
    </row>
    <row r="51" spans="1:54" ht="11.25" customHeight="1">
      <c r="A51" s="819"/>
      <c r="B51" s="819"/>
      <c r="C51" s="819"/>
      <c r="D51" s="819"/>
      <c r="E51" s="819"/>
      <c r="F51" s="819"/>
      <c r="G51" s="819"/>
      <c r="H51" s="820"/>
      <c r="I51" s="826"/>
      <c r="J51" s="823"/>
      <c r="K51" s="823"/>
      <c r="L51" s="825"/>
      <c r="M51" s="825"/>
      <c r="N51" s="825"/>
      <c r="O51" s="825"/>
      <c r="P51" s="823"/>
      <c r="Q51" s="823"/>
      <c r="R51" s="823"/>
      <c r="S51" s="823"/>
      <c r="T51" s="823"/>
      <c r="U51" s="823"/>
      <c r="V51" s="823"/>
      <c r="W51" s="823"/>
      <c r="X51" s="823"/>
      <c r="Y51" s="825"/>
      <c r="Z51" s="825"/>
      <c r="AA51" s="825"/>
      <c r="AB51" s="825"/>
      <c r="AC51" s="823"/>
      <c r="AD51" s="823"/>
      <c r="AE51" s="823"/>
      <c r="AF51" s="823"/>
      <c r="AG51" s="823"/>
      <c r="AH51" s="823"/>
      <c r="AI51" s="823"/>
      <c r="AJ51" s="823"/>
      <c r="AK51" s="823"/>
      <c r="AL51" s="823"/>
      <c r="AM51" s="823"/>
      <c r="AN51" s="823"/>
      <c r="AO51" s="823"/>
      <c r="AP51" s="823"/>
      <c r="AQ51" s="823"/>
      <c r="AR51" s="824"/>
      <c r="AS51" s="824"/>
      <c r="AT51" s="824"/>
      <c r="AU51" s="323"/>
      <c r="AV51" s="322"/>
      <c r="AW51" s="322"/>
      <c r="AX51" s="322"/>
      <c r="AY51" s="321"/>
      <c r="AZ51" s="320"/>
      <c r="BA51" s="320"/>
      <c r="BB51" s="320"/>
    </row>
    <row r="52" spans="1:39" ht="16.5" customHeight="1">
      <c r="A52" s="319"/>
      <c r="U52" s="305"/>
      <c r="AL52" s="318"/>
      <c r="AM52" s="317"/>
    </row>
    <row r="53" spans="38:39" ht="13.5" customHeight="1">
      <c r="AL53" s="318"/>
      <c r="AM53" s="317"/>
    </row>
    <row r="54" spans="21:39" ht="42" customHeight="1">
      <c r="U54" s="305"/>
      <c r="AL54" s="315"/>
      <c r="AM54" s="314"/>
    </row>
    <row r="55" spans="21:39" ht="21" customHeight="1">
      <c r="U55" s="305"/>
      <c r="AL55" s="316"/>
      <c r="AM55" s="314"/>
    </row>
    <row r="56" spans="21:39" ht="13.5" customHeight="1">
      <c r="U56" s="305"/>
      <c r="AL56" s="315"/>
      <c r="AM56" s="314"/>
    </row>
    <row r="57" spans="21:39" ht="13.5" customHeight="1">
      <c r="U57" s="305"/>
      <c r="AL57" s="315"/>
      <c r="AM57" s="314"/>
    </row>
    <row r="58" ht="13.5" customHeight="1">
      <c r="U58" s="305"/>
    </row>
    <row r="59" ht="13.5" customHeight="1">
      <c r="U59" s="305"/>
    </row>
    <row r="60" ht="13.5" customHeight="1">
      <c r="U60" s="305"/>
    </row>
    <row r="61" ht="13.5" customHeight="1">
      <c r="U61" s="305"/>
    </row>
    <row r="62" ht="13.5" customHeight="1">
      <c r="U62" s="305"/>
    </row>
    <row r="63" ht="13.5" customHeight="1">
      <c r="U63" s="305"/>
    </row>
    <row r="64" spans="21:36" ht="13.5" customHeight="1">
      <c r="U64" s="305"/>
      <c r="V64" s="305"/>
      <c r="W64" s="305"/>
      <c r="AB64" s="310"/>
      <c r="AC64" s="310"/>
      <c r="AD64" s="311"/>
      <c r="AE64" s="311"/>
      <c r="AF64" s="310"/>
      <c r="AG64" s="310"/>
      <c r="AH64" s="310"/>
      <c r="AI64" s="310"/>
      <c r="AJ64" s="308"/>
    </row>
    <row r="65" spans="21:36" ht="13.5" customHeight="1">
      <c r="U65" s="305"/>
      <c r="V65" s="305"/>
      <c r="W65" s="305"/>
      <c r="AB65" s="309"/>
      <c r="AC65" s="309"/>
      <c r="AD65" s="311"/>
      <c r="AE65" s="311"/>
      <c r="AF65" s="309"/>
      <c r="AG65" s="310"/>
      <c r="AH65" s="310"/>
      <c r="AI65" s="310"/>
      <c r="AJ65" s="308"/>
    </row>
    <row r="66" spans="6:36" ht="13.5" customHeight="1">
      <c r="F66" s="310"/>
      <c r="G66" s="310"/>
      <c r="H66" s="310"/>
      <c r="I66" s="310"/>
      <c r="J66" s="310"/>
      <c r="K66" s="310"/>
      <c r="L66" s="310"/>
      <c r="U66" s="305"/>
      <c r="V66" s="305"/>
      <c r="W66" s="305"/>
      <c r="AB66" s="309"/>
      <c r="AC66" s="309"/>
      <c r="AD66" s="311"/>
      <c r="AE66" s="311"/>
      <c r="AF66" s="309"/>
      <c r="AG66" s="310"/>
      <c r="AH66" s="309"/>
      <c r="AI66" s="309"/>
      <c r="AJ66" s="308"/>
    </row>
    <row r="67" spans="6:36" ht="13.5" customHeight="1">
      <c r="F67" s="310"/>
      <c r="G67" s="310"/>
      <c r="H67" s="310"/>
      <c r="I67" s="310"/>
      <c r="J67" s="310"/>
      <c r="K67" s="310"/>
      <c r="L67" s="310"/>
      <c r="U67" s="305"/>
      <c r="V67" s="305"/>
      <c r="W67" s="305"/>
      <c r="AB67" s="310"/>
      <c r="AC67" s="310"/>
      <c r="AD67" s="311"/>
      <c r="AE67" s="311"/>
      <c r="AF67" s="313"/>
      <c r="AG67" s="312"/>
      <c r="AH67" s="312"/>
      <c r="AI67" s="312"/>
      <c r="AJ67" s="308"/>
    </row>
    <row r="68" spans="6:36" ht="13.5" customHeight="1">
      <c r="F68" s="312"/>
      <c r="G68" s="312"/>
      <c r="H68" s="312"/>
      <c r="I68" s="312"/>
      <c r="J68" s="312"/>
      <c r="K68" s="312"/>
      <c r="L68" s="312"/>
      <c r="U68" s="305"/>
      <c r="V68" s="305"/>
      <c r="W68" s="305"/>
      <c r="AB68" s="312"/>
      <c r="AC68" s="312"/>
      <c r="AD68" s="311"/>
      <c r="AE68" s="311"/>
      <c r="AF68" s="313"/>
      <c r="AG68" s="310"/>
      <c r="AH68" s="313"/>
      <c r="AI68" s="313"/>
      <c r="AJ68" s="308"/>
    </row>
    <row r="69" spans="6:36" ht="13.5" customHeight="1">
      <c r="F69" s="310"/>
      <c r="G69" s="310"/>
      <c r="H69" s="310"/>
      <c r="I69" s="310"/>
      <c r="J69" s="310"/>
      <c r="K69" s="310"/>
      <c r="L69" s="310"/>
      <c r="U69" s="305"/>
      <c r="V69" s="305"/>
      <c r="W69" s="305"/>
      <c r="AB69" s="310"/>
      <c r="AC69" s="310"/>
      <c r="AD69" s="311"/>
      <c r="AE69" s="311"/>
      <c r="AF69" s="310"/>
      <c r="AG69" s="310"/>
      <c r="AH69" s="310"/>
      <c r="AI69" s="310"/>
      <c r="AJ69" s="308"/>
    </row>
    <row r="70" spans="6:36" ht="13.5" customHeight="1">
      <c r="F70" s="310"/>
      <c r="G70" s="310"/>
      <c r="H70" s="310"/>
      <c r="I70" s="310"/>
      <c r="J70" s="310"/>
      <c r="K70" s="310"/>
      <c r="L70" s="310"/>
      <c r="U70" s="305"/>
      <c r="V70" s="305"/>
      <c r="W70" s="305"/>
      <c r="AB70" s="309"/>
      <c r="AC70" s="309"/>
      <c r="AD70" s="311"/>
      <c r="AE70" s="311"/>
      <c r="AF70" s="309"/>
      <c r="AG70" s="310"/>
      <c r="AH70" s="309"/>
      <c r="AI70" s="309"/>
      <c r="AJ70" s="308"/>
    </row>
    <row r="71" spans="6:36" ht="13.5" customHeight="1">
      <c r="F71" s="312"/>
      <c r="G71" s="312"/>
      <c r="H71" s="312"/>
      <c r="I71" s="312"/>
      <c r="J71" s="312"/>
      <c r="K71" s="312"/>
      <c r="L71" s="312"/>
      <c r="U71" s="305"/>
      <c r="V71" s="305"/>
      <c r="W71" s="305"/>
      <c r="AB71" s="312"/>
      <c r="AC71" s="312"/>
      <c r="AD71" s="311"/>
      <c r="AE71" s="311"/>
      <c r="AF71" s="310"/>
      <c r="AG71" s="310"/>
      <c r="AH71" s="310"/>
      <c r="AI71" s="310"/>
      <c r="AJ71" s="308"/>
    </row>
    <row r="72" spans="6:36" ht="12" customHeight="1">
      <c r="F72" s="310"/>
      <c r="G72" s="310"/>
      <c r="H72" s="310"/>
      <c r="I72" s="310"/>
      <c r="J72" s="310"/>
      <c r="K72" s="310"/>
      <c r="L72" s="310"/>
      <c r="U72" s="305"/>
      <c r="V72" s="305"/>
      <c r="W72" s="305"/>
      <c r="AB72" s="309"/>
      <c r="AC72" s="309"/>
      <c r="AD72" s="311"/>
      <c r="AE72" s="311"/>
      <c r="AF72" s="310"/>
      <c r="AG72" s="310"/>
      <c r="AH72" s="309"/>
      <c r="AI72" s="309"/>
      <c r="AJ72" s="308"/>
    </row>
    <row r="73" spans="21:23" ht="12">
      <c r="U73" s="305"/>
      <c r="V73" s="305"/>
      <c r="W73" s="305"/>
    </row>
  </sheetData>
  <sheetProtection/>
  <mergeCells count="645">
    <mergeCell ref="L32:O32"/>
    <mergeCell ref="P32:R32"/>
    <mergeCell ref="S32:U32"/>
    <mergeCell ref="AI33:AK33"/>
    <mergeCell ref="AL33:AN33"/>
    <mergeCell ref="AR35:AT35"/>
    <mergeCell ref="AR32:AT32"/>
    <mergeCell ref="AO32:AQ32"/>
    <mergeCell ref="A32:H32"/>
    <mergeCell ref="AF32:AH32"/>
    <mergeCell ref="AI32:AK32"/>
    <mergeCell ref="AL32:AN32"/>
    <mergeCell ref="I32:K32"/>
    <mergeCell ref="P36:R36"/>
    <mergeCell ref="S36:U36"/>
    <mergeCell ref="AC34:AE34"/>
    <mergeCell ref="AM25:AO25"/>
    <mergeCell ref="AO33:AQ33"/>
    <mergeCell ref="AR33:AT33"/>
    <mergeCell ref="AF33:AH33"/>
    <mergeCell ref="AF36:AH36"/>
    <mergeCell ref="AI36:AK36"/>
    <mergeCell ref="AL36:AN36"/>
    <mergeCell ref="V36:X36"/>
    <mergeCell ref="Y36:AB36"/>
    <mergeCell ref="AC36:AE36"/>
    <mergeCell ref="AP25:AQ25"/>
    <mergeCell ref="AR25:AT25"/>
    <mergeCell ref="AF25:AG25"/>
    <mergeCell ref="AH25:AJ25"/>
    <mergeCell ref="AK25:AL25"/>
    <mergeCell ref="AO36:AQ36"/>
    <mergeCell ref="AR36:AT36"/>
    <mergeCell ref="Y33:AB33"/>
    <mergeCell ref="AC33:AE33"/>
    <mergeCell ref="S25:U25"/>
    <mergeCell ref="X25:Z25"/>
    <mergeCell ref="AA25:AB25"/>
    <mergeCell ref="V25:W25"/>
    <mergeCell ref="V32:X32"/>
    <mergeCell ref="Y32:AB32"/>
    <mergeCell ref="AC32:AE32"/>
    <mergeCell ref="AK9:AL9"/>
    <mergeCell ref="AH10:AJ10"/>
    <mergeCell ref="AK10:AL10"/>
    <mergeCell ref="S12:U12"/>
    <mergeCell ref="S13:U13"/>
    <mergeCell ref="AC25:AE25"/>
    <mergeCell ref="AP6:AQ6"/>
    <mergeCell ref="AR6:AT6"/>
    <mergeCell ref="AH7:AJ7"/>
    <mergeCell ref="AK7:AL7"/>
    <mergeCell ref="AR8:AT8"/>
    <mergeCell ref="I25:K25"/>
    <mergeCell ref="L25:M25"/>
    <mergeCell ref="N25:P25"/>
    <mergeCell ref="Q25:R25"/>
    <mergeCell ref="AM10:AO10"/>
    <mergeCell ref="AC6:AE6"/>
    <mergeCell ref="AF6:AG6"/>
    <mergeCell ref="AH6:AJ6"/>
    <mergeCell ref="AK6:AL6"/>
    <mergeCell ref="AM6:AO6"/>
    <mergeCell ref="AF8:AG8"/>
    <mergeCell ref="AH8:AJ8"/>
    <mergeCell ref="AK8:AL8"/>
    <mergeCell ref="AM8:AO8"/>
    <mergeCell ref="AP10:AQ10"/>
    <mergeCell ref="AR10:AT10"/>
    <mergeCell ref="G6:H6"/>
    <mergeCell ref="I6:K6"/>
    <mergeCell ref="L6:M6"/>
    <mergeCell ref="N6:P6"/>
    <mergeCell ref="Q6:R6"/>
    <mergeCell ref="S6:U6"/>
    <mergeCell ref="V6:W6"/>
    <mergeCell ref="X6:Z6"/>
    <mergeCell ref="A10:F10"/>
    <mergeCell ref="A6:F6"/>
    <mergeCell ref="G10:H10"/>
    <mergeCell ref="I10:K10"/>
    <mergeCell ref="G8:H8"/>
    <mergeCell ref="I8:K8"/>
    <mergeCell ref="I7:K7"/>
    <mergeCell ref="G7:H7"/>
    <mergeCell ref="A9:F9"/>
    <mergeCell ref="A8:F8"/>
    <mergeCell ref="AK4:AO4"/>
    <mergeCell ref="AP4:AT4"/>
    <mergeCell ref="I31:K31"/>
    <mergeCell ref="L31:O31"/>
    <mergeCell ref="P31:R31"/>
    <mergeCell ref="S31:U31"/>
    <mergeCell ref="L10:M10"/>
    <mergeCell ref="N10:P10"/>
    <mergeCell ref="Q10:R10"/>
    <mergeCell ref="AR21:AT21"/>
    <mergeCell ref="AR22:AT22"/>
    <mergeCell ref="AR23:AT23"/>
    <mergeCell ref="AR24:AT24"/>
    <mergeCell ref="AM24:AO24"/>
    <mergeCell ref="AP24:AQ24"/>
    <mergeCell ref="AR12:AT12"/>
    <mergeCell ref="AR13:AT13"/>
    <mergeCell ref="AR14:AT14"/>
    <mergeCell ref="AR15:AT15"/>
    <mergeCell ref="AP18:AQ18"/>
    <mergeCell ref="AP19:AQ19"/>
    <mergeCell ref="AP20:AQ20"/>
    <mergeCell ref="AM18:AO18"/>
    <mergeCell ref="AM19:AO19"/>
    <mergeCell ref="AK13:AL13"/>
    <mergeCell ref="S10:U10"/>
    <mergeCell ref="V10:W10"/>
    <mergeCell ref="X10:Z10"/>
    <mergeCell ref="AA10:AB10"/>
    <mergeCell ref="AF10:AG10"/>
    <mergeCell ref="AK20:AL20"/>
    <mergeCell ref="AC10:AE10"/>
    <mergeCell ref="AR16:AT16"/>
    <mergeCell ref="AR17:AT17"/>
    <mergeCell ref="AR18:AT18"/>
    <mergeCell ref="AK16:AL16"/>
    <mergeCell ref="AK17:AL17"/>
    <mergeCell ref="AK18:AL18"/>
    <mergeCell ref="AM17:AO17"/>
    <mergeCell ref="AK12:AL12"/>
    <mergeCell ref="AH23:AJ23"/>
    <mergeCell ref="AR19:AT19"/>
    <mergeCell ref="AM15:AO15"/>
    <mergeCell ref="AH21:AJ21"/>
    <mergeCell ref="AM16:AO16"/>
    <mergeCell ref="AR20:AT20"/>
    <mergeCell ref="AM20:AO20"/>
    <mergeCell ref="AP17:AQ17"/>
    <mergeCell ref="AH19:AJ19"/>
    <mergeCell ref="AH20:AJ20"/>
    <mergeCell ref="AH24:AJ24"/>
    <mergeCell ref="AC24:AE24"/>
    <mergeCell ref="AH12:AJ12"/>
    <mergeCell ref="AH13:AJ13"/>
    <mergeCell ref="AH14:AJ14"/>
    <mergeCell ref="AH15:AJ15"/>
    <mergeCell ref="AH16:AJ16"/>
    <mergeCell ref="AH17:AJ17"/>
    <mergeCell ref="AH18:AJ18"/>
    <mergeCell ref="AC20:AE20"/>
    <mergeCell ref="AC21:AE21"/>
    <mergeCell ref="AC22:AE22"/>
    <mergeCell ref="AC23:AE23"/>
    <mergeCell ref="X23:Z23"/>
    <mergeCell ref="X22:Z22"/>
    <mergeCell ref="X24:Z24"/>
    <mergeCell ref="AC12:AE12"/>
    <mergeCell ref="AC13:AE13"/>
    <mergeCell ref="AC14:AE14"/>
    <mergeCell ref="AC15:AE15"/>
    <mergeCell ref="AC16:AE16"/>
    <mergeCell ref="AC17:AE17"/>
    <mergeCell ref="AC18:AE18"/>
    <mergeCell ref="AC19:AE19"/>
    <mergeCell ref="X21:Z21"/>
    <mergeCell ref="S23:U23"/>
    <mergeCell ref="S24:U24"/>
    <mergeCell ref="X12:Z12"/>
    <mergeCell ref="X13:Z13"/>
    <mergeCell ref="X14:Z14"/>
    <mergeCell ref="X15:Z15"/>
    <mergeCell ref="X16:Z16"/>
    <mergeCell ref="X17:Z17"/>
    <mergeCell ref="X18:Z18"/>
    <mergeCell ref="X19:Z19"/>
    <mergeCell ref="N19:P19"/>
    <mergeCell ref="S20:U20"/>
    <mergeCell ref="S21:U21"/>
    <mergeCell ref="X20:Z20"/>
    <mergeCell ref="S22:U22"/>
    <mergeCell ref="Q20:R20"/>
    <mergeCell ref="Q21:R21"/>
    <mergeCell ref="Q22:R22"/>
    <mergeCell ref="S16:U16"/>
    <mergeCell ref="S17:U17"/>
    <mergeCell ref="S18:U18"/>
    <mergeCell ref="S19:U19"/>
    <mergeCell ref="S14:U14"/>
    <mergeCell ref="S15:U15"/>
    <mergeCell ref="N23:P23"/>
    <mergeCell ref="I24:K24"/>
    <mergeCell ref="N20:P20"/>
    <mergeCell ref="N21:P21"/>
    <mergeCell ref="N22:P22"/>
    <mergeCell ref="I20:K20"/>
    <mergeCell ref="N24:P24"/>
    <mergeCell ref="N16:P16"/>
    <mergeCell ref="N12:P12"/>
    <mergeCell ref="N13:P13"/>
    <mergeCell ref="N14:P14"/>
    <mergeCell ref="N15:P15"/>
    <mergeCell ref="N17:P17"/>
    <mergeCell ref="N18:P18"/>
    <mergeCell ref="I16:K16"/>
    <mergeCell ref="I17:K17"/>
    <mergeCell ref="I18:K18"/>
    <mergeCell ref="L18:M18"/>
    <mergeCell ref="L16:M16"/>
    <mergeCell ref="L17:M17"/>
    <mergeCell ref="AK24:AL24"/>
    <mergeCell ref="AP12:AQ12"/>
    <mergeCell ref="AP13:AQ13"/>
    <mergeCell ref="AP14:AQ14"/>
    <mergeCell ref="AP15:AQ15"/>
    <mergeCell ref="AP16:AQ16"/>
    <mergeCell ref="AM12:AO12"/>
    <mergeCell ref="AM13:AO13"/>
    <mergeCell ref="AM14:AO14"/>
    <mergeCell ref="AK23:AL23"/>
    <mergeCell ref="AP21:AQ21"/>
    <mergeCell ref="AP22:AQ22"/>
    <mergeCell ref="AP23:AQ23"/>
    <mergeCell ref="AM23:AO23"/>
    <mergeCell ref="AM21:AO21"/>
    <mergeCell ref="AM22:AO22"/>
    <mergeCell ref="AK14:AL14"/>
    <mergeCell ref="AK15:AL15"/>
    <mergeCell ref="AF21:AG21"/>
    <mergeCell ref="AF22:AG22"/>
    <mergeCell ref="AF19:AG19"/>
    <mergeCell ref="AF20:AG20"/>
    <mergeCell ref="AK22:AL22"/>
    <mergeCell ref="AH22:AJ22"/>
    <mergeCell ref="AK19:AL19"/>
    <mergeCell ref="AK21:AL21"/>
    <mergeCell ref="AF23:AG23"/>
    <mergeCell ref="AF24:AG24"/>
    <mergeCell ref="AA24:AB24"/>
    <mergeCell ref="AF12:AG12"/>
    <mergeCell ref="AF13:AG13"/>
    <mergeCell ref="AF14:AG14"/>
    <mergeCell ref="AF15:AG15"/>
    <mergeCell ref="AF16:AG16"/>
    <mergeCell ref="AF17:AG17"/>
    <mergeCell ref="AF18:AG18"/>
    <mergeCell ref="AA12:AB12"/>
    <mergeCell ref="AA13:AB13"/>
    <mergeCell ref="AA14:AB14"/>
    <mergeCell ref="AA15:AB15"/>
    <mergeCell ref="AA16:AB16"/>
    <mergeCell ref="AA17:AB17"/>
    <mergeCell ref="AA18:AB18"/>
    <mergeCell ref="AA19:AB19"/>
    <mergeCell ref="AA20:AB20"/>
    <mergeCell ref="V21:W21"/>
    <mergeCell ref="V22:W22"/>
    <mergeCell ref="V23:W23"/>
    <mergeCell ref="V20:W20"/>
    <mergeCell ref="AA21:AB21"/>
    <mergeCell ref="AA22:AB22"/>
    <mergeCell ref="AA23:AB23"/>
    <mergeCell ref="V24:W24"/>
    <mergeCell ref="Q24:R24"/>
    <mergeCell ref="V12:W12"/>
    <mergeCell ref="V13:W13"/>
    <mergeCell ref="V14:W14"/>
    <mergeCell ref="V15:W15"/>
    <mergeCell ref="V16:W16"/>
    <mergeCell ref="V17:W17"/>
    <mergeCell ref="V18:W18"/>
    <mergeCell ref="V19:W19"/>
    <mergeCell ref="Q13:R13"/>
    <mergeCell ref="Q14:R14"/>
    <mergeCell ref="Q15:R15"/>
    <mergeCell ref="Q23:R23"/>
    <mergeCell ref="Q16:R16"/>
    <mergeCell ref="Q17:R17"/>
    <mergeCell ref="Q18:R18"/>
    <mergeCell ref="Q19:R19"/>
    <mergeCell ref="L22:M22"/>
    <mergeCell ref="L24:M24"/>
    <mergeCell ref="I21:K21"/>
    <mergeCell ref="I22:K22"/>
    <mergeCell ref="I23:K23"/>
    <mergeCell ref="L23:M23"/>
    <mergeCell ref="L20:M20"/>
    <mergeCell ref="L21:M21"/>
    <mergeCell ref="AR9:AT9"/>
    <mergeCell ref="AP9:AQ9"/>
    <mergeCell ref="X9:Z9"/>
    <mergeCell ref="AC9:AE9"/>
    <mergeCell ref="AH9:AJ9"/>
    <mergeCell ref="AM9:AO9"/>
    <mergeCell ref="AF9:AG9"/>
    <mergeCell ref="Q12:R12"/>
    <mergeCell ref="L19:M19"/>
    <mergeCell ref="I19:K19"/>
    <mergeCell ref="L12:M12"/>
    <mergeCell ref="L13:M13"/>
    <mergeCell ref="L14:M14"/>
    <mergeCell ref="L15:M15"/>
    <mergeCell ref="I12:K12"/>
    <mergeCell ref="I13:K13"/>
    <mergeCell ref="I14:K14"/>
    <mergeCell ref="I15:K15"/>
    <mergeCell ref="AM11:AO11"/>
    <mergeCell ref="AP11:AQ11"/>
    <mergeCell ref="AR11:AT11"/>
    <mergeCell ref="I9:K9"/>
    <mergeCell ref="L9:M9"/>
    <mergeCell ref="Q9:R9"/>
    <mergeCell ref="V9:W9"/>
    <mergeCell ref="N9:P9"/>
    <mergeCell ref="S9:U9"/>
    <mergeCell ref="AA9:AB9"/>
    <mergeCell ref="AH11:AJ11"/>
    <mergeCell ref="AK11:AL11"/>
    <mergeCell ref="S11:U11"/>
    <mergeCell ref="V11:W11"/>
    <mergeCell ref="X11:Z11"/>
    <mergeCell ref="AA11:AB11"/>
    <mergeCell ref="L7:M7"/>
    <mergeCell ref="N7:P7"/>
    <mergeCell ref="Q7:R7"/>
    <mergeCell ref="V8:W8"/>
    <mergeCell ref="AC11:AE11"/>
    <mergeCell ref="AF11:AG11"/>
    <mergeCell ref="X8:Z8"/>
    <mergeCell ref="AA8:AB8"/>
    <mergeCell ref="I11:K11"/>
    <mergeCell ref="L11:M11"/>
    <mergeCell ref="N11:P11"/>
    <mergeCell ref="Q11:R11"/>
    <mergeCell ref="V5:W5"/>
    <mergeCell ref="X5:Z5"/>
    <mergeCell ref="AA5:AB5"/>
    <mergeCell ref="AC5:AE5"/>
    <mergeCell ref="S7:U7"/>
    <mergeCell ref="V7:W7"/>
    <mergeCell ref="X7:Z7"/>
    <mergeCell ref="AA7:AB7"/>
    <mergeCell ref="AC7:AE7"/>
    <mergeCell ref="AA6:AB6"/>
    <mergeCell ref="AM7:AO7"/>
    <mergeCell ref="AP7:AQ7"/>
    <mergeCell ref="AR7:AT7"/>
    <mergeCell ref="AF5:AG5"/>
    <mergeCell ref="AC8:AE8"/>
    <mergeCell ref="AP5:AQ5"/>
    <mergeCell ref="AH5:AJ5"/>
    <mergeCell ref="AK5:AL5"/>
    <mergeCell ref="AM5:AO5"/>
    <mergeCell ref="AF7:AG7"/>
    <mergeCell ref="G12:H12"/>
    <mergeCell ref="G15:H15"/>
    <mergeCell ref="G13:H13"/>
    <mergeCell ref="G14:H14"/>
    <mergeCell ref="AR5:AT5"/>
    <mergeCell ref="AF34:AH34"/>
    <mergeCell ref="AI34:AK34"/>
    <mergeCell ref="AL34:AN34"/>
    <mergeCell ref="AO34:AQ34"/>
    <mergeCell ref="AR34:AT34"/>
    <mergeCell ref="G17:H17"/>
    <mergeCell ref="G21:H21"/>
    <mergeCell ref="G22:H22"/>
    <mergeCell ref="G20:H20"/>
    <mergeCell ref="G18:H18"/>
    <mergeCell ref="G19:H19"/>
    <mergeCell ref="G23:H23"/>
    <mergeCell ref="A25:F25"/>
    <mergeCell ref="G24:H24"/>
    <mergeCell ref="G25:H25"/>
    <mergeCell ref="A24:F24"/>
    <mergeCell ref="A21:F21"/>
    <mergeCell ref="A22:F22"/>
    <mergeCell ref="A23:F23"/>
    <mergeCell ref="A17:F17"/>
    <mergeCell ref="A18:F18"/>
    <mergeCell ref="A19:F19"/>
    <mergeCell ref="A20:F20"/>
    <mergeCell ref="AA4:AE4"/>
    <mergeCell ref="A12:F12"/>
    <mergeCell ref="A13:F13"/>
    <mergeCell ref="A14:F14"/>
    <mergeCell ref="A4:F5"/>
    <mergeCell ref="A7:F7"/>
    <mergeCell ref="AF4:AJ4"/>
    <mergeCell ref="A15:F15"/>
    <mergeCell ref="A16:F16"/>
    <mergeCell ref="G5:H5"/>
    <mergeCell ref="I5:K5"/>
    <mergeCell ref="L5:M5"/>
    <mergeCell ref="N5:P5"/>
    <mergeCell ref="Q5:R5"/>
    <mergeCell ref="G16:H16"/>
    <mergeCell ref="G11:H11"/>
    <mergeCell ref="S5:U5"/>
    <mergeCell ref="A11:F11"/>
    <mergeCell ref="Q4:U4"/>
    <mergeCell ref="L8:M8"/>
    <mergeCell ref="N8:P8"/>
    <mergeCell ref="Q8:R8"/>
    <mergeCell ref="S8:U8"/>
    <mergeCell ref="G4:K4"/>
    <mergeCell ref="L4:P4"/>
    <mergeCell ref="G9:H9"/>
    <mergeCell ref="V4:Z4"/>
    <mergeCell ref="I33:K33"/>
    <mergeCell ref="I37:K37"/>
    <mergeCell ref="I38:K38"/>
    <mergeCell ref="P37:R37"/>
    <mergeCell ref="P38:R38"/>
    <mergeCell ref="L33:O33"/>
    <mergeCell ref="P33:R33"/>
    <mergeCell ref="S33:U33"/>
    <mergeCell ref="V33:X33"/>
    <mergeCell ref="I39:K39"/>
    <mergeCell ref="I35:K35"/>
    <mergeCell ref="L37:O37"/>
    <mergeCell ref="L38:O38"/>
    <mergeCell ref="L39:O39"/>
    <mergeCell ref="L35:O35"/>
    <mergeCell ref="I36:K36"/>
    <mergeCell ref="L36:O36"/>
    <mergeCell ref="I40:K40"/>
    <mergeCell ref="I41:K41"/>
    <mergeCell ref="I42:K42"/>
    <mergeCell ref="I43:K43"/>
    <mergeCell ref="I44:K44"/>
    <mergeCell ref="I45:K45"/>
    <mergeCell ref="I46:K46"/>
    <mergeCell ref="I47:K47"/>
    <mergeCell ref="I48:K48"/>
    <mergeCell ref="I49:K49"/>
    <mergeCell ref="I50:K50"/>
    <mergeCell ref="I51:K51"/>
    <mergeCell ref="L40:O40"/>
    <mergeCell ref="L41:O41"/>
    <mergeCell ref="L42:O42"/>
    <mergeCell ref="L43:O43"/>
    <mergeCell ref="L44:O44"/>
    <mergeCell ref="L45:O45"/>
    <mergeCell ref="L46:O46"/>
    <mergeCell ref="L47:O47"/>
    <mergeCell ref="L48:O48"/>
    <mergeCell ref="L49:O49"/>
    <mergeCell ref="L50:O50"/>
    <mergeCell ref="L51:O51"/>
    <mergeCell ref="P39:R39"/>
    <mergeCell ref="P40:R40"/>
    <mergeCell ref="P41:R41"/>
    <mergeCell ref="P42:R42"/>
    <mergeCell ref="P43:R43"/>
    <mergeCell ref="P44:R44"/>
    <mergeCell ref="P45:R45"/>
    <mergeCell ref="P46:R46"/>
    <mergeCell ref="P47:R47"/>
    <mergeCell ref="P48:R48"/>
    <mergeCell ref="P49:R49"/>
    <mergeCell ref="P50:R50"/>
    <mergeCell ref="P51:R51"/>
    <mergeCell ref="S37:U37"/>
    <mergeCell ref="V37:X37"/>
    <mergeCell ref="S38:U38"/>
    <mergeCell ref="V38:X38"/>
    <mergeCell ref="S39:U39"/>
    <mergeCell ref="V39:X39"/>
    <mergeCell ref="S40:U40"/>
    <mergeCell ref="V40:X40"/>
    <mergeCell ref="S41:U41"/>
    <mergeCell ref="V41:X41"/>
    <mergeCell ref="S42:U42"/>
    <mergeCell ref="V42:X42"/>
    <mergeCell ref="S43:U43"/>
    <mergeCell ref="V43:X43"/>
    <mergeCell ref="S44:U44"/>
    <mergeCell ref="V44:X44"/>
    <mergeCell ref="S49:U49"/>
    <mergeCell ref="V49:X49"/>
    <mergeCell ref="S50:U50"/>
    <mergeCell ref="V50:X50"/>
    <mergeCell ref="S45:U45"/>
    <mergeCell ref="V45:X45"/>
    <mergeCell ref="S46:U46"/>
    <mergeCell ref="V46:X46"/>
    <mergeCell ref="S47:U47"/>
    <mergeCell ref="V47:X47"/>
    <mergeCell ref="AC37:AE37"/>
    <mergeCell ref="AC38:AE38"/>
    <mergeCell ref="AC39:AE39"/>
    <mergeCell ref="AC40:AE40"/>
    <mergeCell ref="AC41:AE41"/>
    <mergeCell ref="AC42:AE42"/>
    <mergeCell ref="AR40:AT40"/>
    <mergeCell ref="AL41:AN41"/>
    <mergeCell ref="AO41:AQ41"/>
    <mergeCell ref="AR41:AT41"/>
    <mergeCell ref="S51:U51"/>
    <mergeCell ref="V51:X51"/>
    <mergeCell ref="AC43:AE43"/>
    <mergeCell ref="AC44:AE44"/>
    <mergeCell ref="S48:U48"/>
    <mergeCell ref="V48:X48"/>
    <mergeCell ref="AC49:AE49"/>
    <mergeCell ref="AC50:AE50"/>
    <mergeCell ref="AC51:AE51"/>
    <mergeCell ref="AI45:AK45"/>
    <mergeCell ref="AI47:AK47"/>
    <mergeCell ref="AC45:AE45"/>
    <mergeCell ref="AC46:AE46"/>
    <mergeCell ref="AC47:AE47"/>
    <mergeCell ref="AC48:AE48"/>
    <mergeCell ref="AI51:AK51"/>
    <mergeCell ref="AI41:AK41"/>
    <mergeCell ref="AI43:AK43"/>
    <mergeCell ref="AI40:AK40"/>
    <mergeCell ref="AI42:AK42"/>
    <mergeCell ref="AL42:AN42"/>
    <mergeCell ref="AO42:AQ42"/>
    <mergeCell ref="AL40:AN40"/>
    <mergeCell ref="AO40:AQ40"/>
    <mergeCell ref="AR42:AT42"/>
    <mergeCell ref="AL43:AN43"/>
    <mergeCell ref="AO43:AQ43"/>
    <mergeCell ref="AR43:AT43"/>
    <mergeCell ref="AI44:AK44"/>
    <mergeCell ref="AL44:AN44"/>
    <mergeCell ref="AO44:AQ44"/>
    <mergeCell ref="AR44:AT44"/>
    <mergeCell ref="AL45:AN45"/>
    <mergeCell ref="AO45:AQ45"/>
    <mergeCell ref="AR45:AT45"/>
    <mergeCell ref="AI46:AK46"/>
    <mergeCell ref="AL46:AN46"/>
    <mergeCell ref="AO46:AQ46"/>
    <mergeCell ref="AR46:AT46"/>
    <mergeCell ref="AL47:AN47"/>
    <mergeCell ref="AO47:AQ47"/>
    <mergeCell ref="AR47:AT47"/>
    <mergeCell ref="AI48:AK48"/>
    <mergeCell ref="AL48:AN48"/>
    <mergeCell ref="AO48:AQ48"/>
    <mergeCell ref="AR48:AT48"/>
    <mergeCell ref="AO49:AQ49"/>
    <mergeCell ref="AR49:AT49"/>
    <mergeCell ref="AI50:AK50"/>
    <mergeCell ref="AL50:AN50"/>
    <mergeCell ref="AO50:AQ50"/>
    <mergeCell ref="AR50:AT50"/>
    <mergeCell ref="AI49:AK49"/>
    <mergeCell ref="AL49:AN49"/>
    <mergeCell ref="AL51:AN51"/>
    <mergeCell ref="AO51:AQ51"/>
    <mergeCell ref="AR51:AT51"/>
    <mergeCell ref="Y43:AB43"/>
    <mergeCell ref="Y44:AB44"/>
    <mergeCell ref="Y50:AB50"/>
    <mergeCell ref="Y51:AB51"/>
    <mergeCell ref="Y47:AB47"/>
    <mergeCell ref="Y48:AB48"/>
    <mergeCell ref="AF48:AH48"/>
    <mergeCell ref="Y37:AB37"/>
    <mergeCell ref="Y38:AB38"/>
    <mergeCell ref="Y39:AB39"/>
    <mergeCell ref="Y40:AB40"/>
    <mergeCell ref="AF40:AH40"/>
    <mergeCell ref="Y49:AB49"/>
    <mergeCell ref="Y45:AB45"/>
    <mergeCell ref="Y46:AB46"/>
    <mergeCell ref="Y41:AB41"/>
    <mergeCell ref="Y42:AB42"/>
    <mergeCell ref="AF41:AH41"/>
    <mergeCell ref="AF42:AH42"/>
    <mergeCell ref="AF43:AH43"/>
    <mergeCell ref="AF44:AH44"/>
    <mergeCell ref="AF50:AH50"/>
    <mergeCell ref="AF51:AH51"/>
    <mergeCell ref="AF45:AH45"/>
    <mergeCell ref="AF46:AH46"/>
    <mergeCell ref="AF47:AH47"/>
    <mergeCell ref="AF49:AH49"/>
    <mergeCell ref="AF37:AH37"/>
    <mergeCell ref="AF38:AH38"/>
    <mergeCell ref="AF39:AH39"/>
    <mergeCell ref="AL39:AN39"/>
    <mergeCell ref="AI38:AK38"/>
    <mergeCell ref="AL38:AN38"/>
    <mergeCell ref="AI37:AK37"/>
    <mergeCell ref="AI39:AK39"/>
    <mergeCell ref="AO39:AQ39"/>
    <mergeCell ref="AR39:AT39"/>
    <mergeCell ref="AO35:AQ35"/>
    <mergeCell ref="AL37:AN37"/>
    <mergeCell ref="AO37:AQ37"/>
    <mergeCell ref="AR37:AT37"/>
    <mergeCell ref="AR38:AT38"/>
    <mergeCell ref="AO38:AQ38"/>
    <mergeCell ref="A37:H37"/>
    <mergeCell ref="A38:H38"/>
    <mergeCell ref="A39:H39"/>
    <mergeCell ref="A33:H33"/>
    <mergeCell ref="A35:H35"/>
    <mergeCell ref="A36:H36"/>
    <mergeCell ref="A34:H34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R31:AT31"/>
    <mergeCell ref="V31:X31"/>
    <mergeCell ref="Y31:AB31"/>
    <mergeCell ref="AC31:AE31"/>
    <mergeCell ref="AF31:AH31"/>
    <mergeCell ref="AO30:AT30"/>
    <mergeCell ref="AI30:AN30"/>
    <mergeCell ref="A30:H31"/>
    <mergeCell ref="A1:AT1"/>
    <mergeCell ref="I30:O30"/>
    <mergeCell ref="P30:U30"/>
    <mergeCell ref="V30:AB30"/>
    <mergeCell ref="AC30:AH30"/>
    <mergeCell ref="AI31:AK31"/>
    <mergeCell ref="AL31:AN31"/>
    <mergeCell ref="AO31:AQ31"/>
    <mergeCell ref="AP8:AQ8"/>
    <mergeCell ref="P35:R35"/>
    <mergeCell ref="S35:U35"/>
    <mergeCell ref="V35:X35"/>
    <mergeCell ref="AL35:AN35"/>
    <mergeCell ref="Y35:AB35"/>
    <mergeCell ref="AC35:AE35"/>
    <mergeCell ref="AF35:AH35"/>
    <mergeCell ref="AI35:AK35"/>
    <mergeCell ref="I34:K34"/>
    <mergeCell ref="L34:O34"/>
    <mergeCell ref="P34:R34"/>
    <mergeCell ref="S34:U34"/>
    <mergeCell ref="V34:X34"/>
    <mergeCell ref="Y34:AB34"/>
  </mergeCells>
  <printOptions/>
  <pageMargins left="0.7874015748031497" right="0" top="0.7874015748031497" bottom="0.1968503937007874" header="0.3937007874015748" footer="0.1968503937007874"/>
  <pageSetup firstPageNumber="227" useFirstPageNumber="1" horizontalDpi="600" verticalDpi="600" orientation="portrait" paperSize="9" r:id="rId2"/>
  <headerFooter alignWithMargins="0">
    <oddHeader xml:space="preserve">&amp;R&amp;"ＭＳ 明朝,標準"&amp;8区 立 施 設　&amp;P </oddHead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BH98"/>
  <sheetViews>
    <sheetView zoomScalePageLayoutView="0" workbookViewId="0" topLeftCell="A34">
      <selection activeCell="BI41" sqref="BI41"/>
    </sheetView>
  </sheetViews>
  <sheetFormatPr defaultColWidth="15.625" defaultRowHeight="13.5"/>
  <cols>
    <col min="1" max="1" width="1.625" style="305" customWidth="1"/>
    <col min="2" max="6" width="1.875" style="305" customWidth="1"/>
    <col min="7" max="7" width="2.25390625" style="305" customWidth="1"/>
    <col min="8" max="8" width="2.50390625" style="305" customWidth="1"/>
    <col min="9" max="11" width="2.125" style="305" customWidth="1"/>
    <col min="12" max="13" width="1.75390625" style="305" customWidth="1"/>
    <col min="14" max="16" width="1.875" style="305" customWidth="1"/>
    <col min="17" max="18" width="1.75390625" style="305" customWidth="1"/>
    <col min="19" max="19" width="1.875" style="305" customWidth="1"/>
    <col min="20" max="20" width="2.00390625" style="305" customWidth="1"/>
    <col min="21" max="21" width="1.875" style="307" customWidth="1"/>
    <col min="22" max="23" width="1.75390625" style="307" customWidth="1"/>
    <col min="24" max="26" width="1.875" style="305" customWidth="1"/>
    <col min="27" max="29" width="1.75390625" style="305" customWidth="1"/>
    <col min="30" max="30" width="1.75390625" style="306" customWidth="1"/>
    <col min="31" max="31" width="1.875" style="306" customWidth="1"/>
    <col min="32" max="33" width="2.25390625" style="305" customWidth="1"/>
    <col min="34" max="38" width="1.75390625" style="305" customWidth="1"/>
    <col min="39" max="41" width="1.875" style="305" customWidth="1"/>
    <col min="42" max="43" width="1.75390625" style="305" customWidth="1"/>
    <col min="44" max="46" width="1.875" style="305" customWidth="1"/>
    <col min="47" max="51" width="1.75390625" style="305" customWidth="1"/>
    <col min="52" max="52" width="2.375" style="305" customWidth="1"/>
    <col min="53" max="57" width="1.875" style="305" customWidth="1"/>
    <col min="58" max="61" width="1.37890625" style="305" customWidth="1"/>
    <col min="62" max="62" width="2.125" style="305" customWidth="1"/>
    <col min="63" max="72" width="1.37890625" style="305" customWidth="1"/>
    <col min="73" max="16384" width="15.625" style="305" customWidth="1"/>
  </cols>
  <sheetData>
    <row r="1" spans="1:60" ht="18" customHeight="1">
      <c r="A1" s="812" t="s">
        <v>866</v>
      </c>
      <c r="B1" s="812"/>
      <c r="C1" s="812"/>
      <c r="D1" s="812"/>
      <c r="E1" s="812"/>
      <c r="F1" s="812"/>
      <c r="G1" s="812"/>
      <c r="H1" s="812"/>
      <c r="I1" s="812"/>
      <c r="J1" s="812"/>
      <c r="K1" s="812"/>
      <c r="L1" s="812"/>
      <c r="M1" s="812"/>
      <c r="N1" s="812"/>
      <c r="O1" s="812"/>
      <c r="P1" s="812"/>
      <c r="Q1" s="812"/>
      <c r="R1" s="812"/>
      <c r="S1" s="812"/>
      <c r="T1" s="812"/>
      <c r="U1" s="812"/>
      <c r="V1" s="812"/>
      <c r="W1" s="812"/>
      <c r="X1" s="812"/>
      <c r="Y1" s="812"/>
      <c r="Z1" s="812"/>
      <c r="AA1" s="812"/>
      <c r="AB1" s="812"/>
      <c r="AC1" s="812"/>
      <c r="AD1" s="812"/>
      <c r="AE1" s="812"/>
      <c r="AF1" s="812"/>
      <c r="AG1" s="812"/>
      <c r="AH1" s="812"/>
      <c r="AI1" s="812"/>
      <c r="AJ1" s="812"/>
      <c r="AK1" s="812"/>
      <c r="AL1" s="812"/>
      <c r="AM1" s="812"/>
      <c r="AN1" s="812"/>
      <c r="AO1" s="812"/>
      <c r="AP1" s="812"/>
      <c r="AQ1" s="812"/>
      <c r="AR1" s="812"/>
      <c r="AS1" s="812"/>
      <c r="AT1" s="812"/>
      <c r="AU1" s="339"/>
      <c r="AV1" s="339"/>
      <c r="AW1" s="339"/>
      <c r="AX1" s="339"/>
      <c r="AY1" s="339"/>
      <c r="AZ1" s="339"/>
      <c r="BA1" s="339"/>
      <c r="BB1" s="339"/>
      <c r="BC1" s="339"/>
      <c r="BD1" s="339"/>
      <c r="BE1" s="339"/>
      <c r="BF1" s="339"/>
      <c r="BG1" s="339"/>
      <c r="BH1" s="339"/>
    </row>
    <row r="2" spans="6:34" ht="15" customHeight="1"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3"/>
      <c r="R2" s="343"/>
      <c r="S2" s="343"/>
      <c r="T2" s="343"/>
      <c r="U2" s="343"/>
      <c r="V2" s="343"/>
      <c r="W2" s="343"/>
      <c r="X2" s="343"/>
      <c r="Y2" s="343"/>
      <c r="Z2" s="343"/>
      <c r="AA2" s="343"/>
      <c r="AB2" s="343"/>
      <c r="AC2" s="343"/>
      <c r="AD2" s="343"/>
      <c r="AE2" s="343"/>
      <c r="AF2" s="343"/>
      <c r="AG2" s="343"/>
      <c r="AH2" s="343"/>
    </row>
    <row r="3" spans="1:51" ht="15" customHeight="1" thickBot="1">
      <c r="A3" s="333" t="s">
        <v>541</v>
      </c>
      <c r="B3" s="342"/>
      <c r="I3" s="342"/>
      <c r="J3" s="342"/>
      <c r="K3" s="342"/>
      <c r="X3" s="338"/>
      <c r="Y3" s="338"/>
      <c r="Z3" s="338"/>
      <c r="AA3" s="338"/>
      <c r="AB3" s="338"/>
      <c r="AC3" s="338"/>
      <c r="AM3" s="329"/>
      <c r="AY3" s="351"/>
    </row>
    <row r="4" spans="1:51" ht="17.25" customHeight="1">
      <c r="A4" s="866" t="s">
        <v>26</v>
      </c>
      <c r="B4" s="866"/>
      <c r="C4" s="866"/>
      <c r="D4" s="866"/>
      <c r="E4" s="866"/>
      <c r="F4" s="866"/>
      <c r="G4" s="866"/>
      <c r="H4" s="867"/>
      <c r="I4" s="868" t="s">
        <v>770</v>
      </c>
      <c r="J4" s="869"/>
      <c r="K4" s="869"/>
      <c r="L4" s="869"/>
      <c r="M4" s="869"/>
      <c r="N4" s="869"/>
      <c r="O4" s="870"/>
      <c r="P4" s="868" t="s">
        <v>769</v>
      </c>
      <c r="Q4" s="869"/>
      <c r="R4" s="869"/>
      <c r="S4" s="869"/>
      <c r="T4" s="869"/>
      <c r="U4" s="870"/>
      <c r="V4" s="868" t="s">
        <v>768</v>
      </c>
      <c r="W4" s="869"/>
      <c r="X4" s="869"/>
      <c r="Y4" s="869"/>
      <c r="Z4" s="869"/>
      <c r="AA4" s="869"/>
      <c r="AB4" s="870"/>
      <c r="AC4" s="868" t="s">
        <v>767</v>
      </c>
      <c r="AD4" s="869"/>
      <c r="AE4" s="869"/>
      <c r="AF4" s="869"/>
      <c r="AG4" s="869"/>
      <c r="AH4" s="870"/>
      <c r="AI4" s="868" t="s">
        <v>766</v>
      </c>
      <c r="AJ4" s="869"/>
      <c r="AK4" s="869"/>
      <c r="AL4" s="869"/>
      <c r="AM4" s="869"/>
      <c r="AN4" s="870"/>
      <c r="AO4" s="868" t="s">
        <v>765</v>
      </c>
      <c r="AP4" s="869"/>
      <c r="AQ4" s="869"/>
      <c r="AR4" s="869"/>
      <c r="AS4" s="869"/>
      <c r="AT4" s="869"/>
      <c r="AY4" s="351"/>
    </row>
    <row r="5" spans="1:51" ht="17.25" customHeight="1">
      <c r="A5" s="819"/>
      <c r="B5" s="819"/>
      <c r="C5" s="819"/>
      <c r="D5" s="819"/>
      <c r="E5" s="819"/>
      <c r="F5" s="819"/>
      <c r="G5" s="819"/>
      <c r="H5" s="820"/>
      <c r="I5" s="815" t="s">
        <v>446</v>
      </c>
      <c r="J5" s="835"/>
      <c r="K5" s="810"/>
      <c r="L5" s="815" t="s">
        <v>447</v>
      </c>
      <c r="M5" s="835"/>
      <c r="N5" s="835"/>
      <c r="O5" s="810"/>
      <c r="P5" s="815" t="s">
        <v>446</v>
      </c>
      <c r="Q5" s="835"/>
      <c r="R5" s="810"/>
      <c r="S5" s="815" t="s">
        <v>447</v>
      </c>
      <c r="T5" s="835"/>
      <c r="U5" s="810"/>
      <c r="V5" s="815" t="s">
        <v>446</v>
      </c>
      <c r="W5" s="835"/>
      <c r="X5" s="810"/>
      <c r="Y5" s="815" t="s">
        <v>447</v>
      </c>
      <c r="Z5" s="835"/>
      <c r="AA5" s="835"/>
      <c r="AB5" s="810"/>
      <c r="AC5" s="815" t="s">
        <v>446</v>
      </c>
      <c r="AD5" s="835"/>
      <c r="AE5" s="810"/>
      <c r="AF5" s="815" t="s">
        <v>447</v>
      </c>
      <c r="AG5" s="835"/>
      <c r="AH5" s="810"/>
      <c r="AI5" s="815" t="s">
        <v>446</v>
      </c>
      <c r="AJ5" s="835"/>
      <c r="AK5" s="810"/>
      <c r="AL5" s="815" t="s">
        <v>447</v>
      </c>
      <c r="AM5" s="835"/>
      <c r="AN5" s="810"/>
      <c r="AO5" s="815" t="s">
        <v>446</v>
      </c>
      <c r="AP5" s="835"/>
      <c r="AQ5" s="810"/>
      <c r="AR5" s="815" t="s">
        <v>447</v>
      </c>
      <c r="AS5" s="835"/>
      <c r="AT5" s="835"/>
      <c r="AY5" s="351"/>
    </row>
    <row r="6" spans="1:51" ht="9" customHeight="1">
      <c r="A6" s="817"/>
      <c r="B6" s="817"/>
      <c r="C6" s="817"/>
      <c r="D6" s="817"/>
      <c r="E6" s="817"/>
      <c r="F6" s="817"/>
      <c r="G6" s="817"/>
      <c r="H6" s="818"/>
      <c r="I6" s="857"/>
      <c r="J6" s="858"/>
      <c r="K6" s="858"/>
      <c r="L6" s="860"/>
      <c r="M6" s="860"/>
      <c r="N6" s="860"/>
      <c r="O6" s="860"/>
      <c r="P6" s="862"/>
      <c r="Q6" s="862"/>
      <c r="R6" s="862"/>
      <c r="S6" s="862"/>
      <c r="T6" s="862"/>
      <c r="U6" s="862"/>
      <c r="V6" s="862"/>
      <c r="W6" s="862"/>
      <c r="X6" s="862"/>
      <c r="Y6" s="860"/>
      <c r="Z6" s="860"/>
      <c r="AA6" s="860"/>
      <c r="AB6" s="860"/>
      <c r="AC6" s="862"/>
      <c r="AD6" s="862"/>
      <c r="AE6" s="862"/>
      <c r="AF6" s="862"/>
      <c r="AG6" s="862"/>
      <c r="AH6" s="862"/>
      <c r="AI6" s="862"/>
      <c r="AJ6" s="862"/>
      <c r="AK6" s="862"/>
      <c r="AL6" s="862"/>
      <c r="AM6" s="862"/>
      <c r="AN6" s="862"/>
      <c r="AO6" s="862"/>
      <c r="AP6" s="862"/>
      <c r="AQ6" s="862"/>
      <c r="AR6" s="860"/>
      <c r="AS6" s="860"/>
      <c r="AT6" s="860"/>
      <c r="AY6" s="351"/>
    </row>
    <row r="7" spans="1:51" ht="15.75" customHeight="1">
      <c r="A7" s="817" t="s">
        <v>751</v>
      </c>
      <c r="B7" s="817"/>
      <c r="C7" s="817"/>
      <c r="D7" s="817"/>
      <c r="E7" s="817"/>
      <c r="F7" s="817"/>
      <c r="G7" s="817"/>
      <c r="H7" s="818"/>
      <c r="I7" s="832">
        <v>2677</v>
      </c>
      <c r="J7" s="833"/>
      <c r="K7" s="833"/>
      <c r="L7" s="834">
        <v>29045</v>
      </c>
      <c r="M7" s="834"/>
      <c r="N7" s="834"/>
      <c r="O7" s="834"/>
      <c r="P7" s="834">
        <v>806</v>
      </c>
      <c r="Q7" s="834"/>
      <c r="R7" s="834"/>
      <c r="S7" s="833">
        <v>12459</v>
      </c>
      <c r="T7" s="833"/>
      <c r="U7" s="833"/>
      <c r="V7" s="833">
        <v>449</v>
      </c>
      <c r="W7" s="833"/>
      <c r="X7" s="833"/>
      <c r="Y7" s="834">
        <v>3608</v>
      </c>
      <c r="Z7" s="834"/>
      <c r="AA7" s="834"/>
      <c r="AB7" s="834"/>
      <c r="AC7" s="834">
        <v>541</v>
      </c>
      <c r="AD7" s="834"/>
      <c r="AE7" s="834"/>
      <c r="AF7" s="834">
        <v>2658</v>
      </c>
      <c r="AG7" s="834"/>
      <c r="AH7" s="834"/>
      <c r="AI7" s="834">
        <v>290</v>
      </c>
      <c r="AJ7" s="834"/>
      <c r="AK7" s="834"/>
      <c r="AL7" s="834">
        <v>3481</v>
      </c>
      <c r="AM7" s="834"/>
      <c r="AN7" s="834"/>
      <c r="AO7" s="834">
        <v>591</v>
      </c>
      <c r="AP7" s="834"/>
      <c r="AQ7" s="834"/>
      <c r="AR7" s="834">
        <v>6839</v>
      </c>
      <c r="AS7" s="834"/>
      <c r="AT7" s="834"/>
      <c r="AY7" s="351"/>
    </row>
    <row r="8" spans="1:51" ht="15.75" customHeight="1">
      <c r="A8" s="863">
        <v>19</v>
      </c>
      <c r="B8" s="863"/>
      <c r="C8" s="863"/>
      <c r="D8" s="863"/>
      <c r="E8" s="863"/>
      <c r="F8" s="863"/>
      <c r="G8" s="863"/>
      <c r="H8" s="822"/>
      <c r="I8" s="804">
        <v>2598</v>
      </c>
      <c r="J8" s="805"/>
      <c r="K8" s="805"/>
      <c r="L8" s="806">
        <v>35442</v>
      </c>
      <c r="M8" s="806"/>
      <c r="N8" s="806"/>
      <c r="O8" s="806"/>
      <c r="P8" s="806">
        <v>804</v>
      </c>
      <c r="Q8" s="806"/>
      <c r="R8" s="806"/>
      <c r="S8" s="805">
        <v>16132</v>
      </c>
      <c r="T8" s="805"/>
      <c r="U8" s="805"/>
      <c r="V8" s="805">
        <v>418</v>
      </c>
      <c r="W8" s="805"/>
      <c r="X8" s="805"/>
      <c r="Y8" s="806">
        <v>3967</v>
      </c>
      <c r="Z8" s="806"/>
      <c r="AA8" s="806"/>
      <c r="AB8" s="806"/>
      <c r="AC8" s="806">
        <v>518</v>
      </c>
      <c r="AD8" s="806"/>
      <c r="AE8" s="806"/>
      <c r="AF8" s="806">
        <v>3324</v>
      </c>
      <c r="AG8" s="806"/>
      <c r="AH8" s="806"/>
      <c r="AI8" s="806">
        <v>262</v>
      </c>
      <c r="AJ8" s="806"/>
      <c r="AK8" s="806"/>
      <c r="AL8" s="806">
        <v>3896</v>
      </c>
      <c r="AM8" s="806"/>
      <c r="AN8" s="806"/>
      <c r="AO8" s="806">
        <v>596</v>
      </c>
      <c r="AP8" s="806"/>
      <c r="AQ8" s="806"/>
      <c r="AR8" s="806">
        <v>8123</v>
      </c>
      <c r="AS8" s="806"/>
      <c r="AT8" s="806"/>
      <c r="AY8" s="351"/>
    </row>
    <row r="9" spans="1:51" ht="15.75" customHeight="1">
      <c r="A9" s="877">
        <v>20</v>
      </c>
      <c r="B9" s="877"/>
      <c r="C9" s="877"/>
      <c r="D9" s="877"/>
      <c r="E9" s="877"/>
      <c r="F9" s="877"/>
      <c r="G9" s="877"/>
      <c r="H9" s="821"/>
      <c r="I9" s="827">
        <f>SUM(I11:K24)</f>
        <v>2871</v>
      </c>
      <c r="J9" s="828"/>
      <c r="K9" s="828"/>
      <c r="L9" s="807">
        <f>SUM(L11:O24)</f>
        <v>35735</v>
      </c>
      <c r="M9" s="807"/>
      <c r="N9" s="807"/>
      <c r="O9" s="807"/>
      <c r="P9" s="807">
        <f>SUM(P11:R24)</f>
        <v>836</v>
      </c>
      <c r="Q9" s="807"/>
      <c r="R9" s="807"/>
      <c r="S9" s="828">
        <f>SUM(S11:U24)</f>
        <v>14629</v>
      </c>
      <c r="T9" s="828"/>
      <c r="U9" s="828"/>
      <c r="V9" s="828">
        <f>SUM(V11:X24)</f>
        <v>476</v>
      </c>
      <c r="W9" s="828"/>
      <c r="X9" s="828"/>
      <c r="Y9" s="807">
        <f>SUM(Y11:AB24)</f>
        <v>4738</v>
      </c>
      <c r="Z9" s="807"/>
      <c r="AA9" s="807"/>
      <c r="AB9" s="807"/>
      <c r="AC9" s="807">
        <f>SUM(AC11:AE24)</f>
        <v>664</v>
      </c>
      <c r="AD9" s="807"/>
      <c r="AE9" s="807"/>
      <c r="AF9" s="807">
        <f>SUM(AF11:AH24)</f>
        <v>3553</v>
      </c>
      <c r="AG9" s="807"/>
      <c r="AH9" s="807"/>
      <c r="AI9" s="807">
        <f>SUM(AI11:AK24)</f>
        <v>255</v>
      </c>
      <c r="AJ9" s="807"/>
      <c r="AK9" s="807"/>
      <c r="AL9" s="807">
        <f>SUM(AL11:AN24)</f>
        <v>5142</v>
      </c>
      <c r="AM9" s="807"/>
      <c r="AN9" s="807"/>
      <c r="AO9" s="807">
        <f>SUM(AO11:AQ24)</f>
        <v>640</v>
      </c>
      <c r="AP9" s="807"/>
      <c r="AQ9" s="807"/>
      <c r="AR9" s="807">
        <f>SUM(AR11:AT24)</f>
        <v>7673</v>
      </c>
      <c r="AS9" s="807"/>
      <c r="AT9" s="807"/>
      <c r="AY9" s="351"/>
    </row>
    <row r="10" spans="1:51" ht="15.75" customHeight="1">
      <c r="A10" s="817"/>
      <c r="B10" s="817"/>
      <c r="C10" s="817"/>
      <c r="D10" s="817"/>
      <c r="E10" s="817"/>
      <c r="F10" s="817"/>
      <c r="G10" s="817"/>
      <c r="H10" s="818"/>
      <c r="I10" s="804"/>
      <c r="J10" s="805"/>
      <c r="K10" s="805"/>
      <c r="L10" s="806"/>
      <c r="M10" s="806"/>
      <c r="N10" s="806"/>
      <c r="O10" s="806"/>
      <c r="P10" s="806"/>
      <c r="Q10" s="806"/>
      <c r="R10" s="806"/>
      <c r="S10" s="806"/>
      <c r="T10" s="806"/>
      <c r="U10" s="806"/>
      <c r="V10" s="806"/>
      <c r="W10" s="806"/>
      <c r="X10" s="806"/>
      <c r="Y10" s="806"/>
      <c r="Z10" s="806"/>
      <c r="AA10" s="806"/>
      <c r="AB10" s="806"/>
      <c r="AC10" s="806"/>
      <c r="AD10" s="806"/>
      <c r="AE10" s="806"/>
      <c r="AF10" s="806"/>
      <c r="AG10" s="806"/>
      <c r="AH10" s="806"/>
      <c r="AI10" s="806"/>
      <c r="AJ10" s="806"/>
      <c r="AK10" s="806"/>
      <c r="AL10" s="806"/>
      <c r="AM10" s="806"/>
      <c r="AN10" s="806"/>
      <c r="AO10" s="806"/>
      <c r="AP10" s="806"/>
      <c r="AQ10" s="806"/>
      <c r="AR10" s="806"/>
      <c r="AS10" s="806"/>
      <c r="AT10" s="806"/>
      <c r="AY10" s="351"/>
    </row>
    <row r="11" spans="1:51" ht="15.75" customHeight="1">
      <c r="A11" s="817" t="s">
        <v>113</v>
      </c>
      <c r="B11" s="817"/>
      <c r="C11" s="817"/>
      <c r="D11" s="817"/>
      <c r="E11" s="817"/>
      <c r="F11" s="817"/>
      <c r="G11" s="817"/>
      <c r="H11" s="818"/>
      <c r="I11" s="804">
        <f>SUM(P11,V11,AC11,AI11,AO11)</f>
        <v>241</v>
      </c>
      <c r="J11" s="805"/>
      <c r="K11" s="805"/>
      <c r="L11" s="806">
        <f>SUM(S11,Y11,AF11,AL11,AR11)</f>
        <v>2947</v>
      </c>
      <c r="M11" s="806"/>
      <c r="N11" s="806"/>
      <c r="O11" s="806"/>
      <c r="P11" s="806">
        <v>73</v>
      </c>
      <c r="Q11" s="806"/>
      <c r="R11" s="806"/>
      <c r="S11" s="806">
        <v>1321</v>
      </c>
      <c r="T11" s="806"/>
      <c r="U11" s="806"/>
      <c r="V11" s="806">
        <v>35</v>
      </c>
      <c r="W11" s="806"/>
      <c r="X11" s="806"/>
      <c r="Y11" s="806">
        <v>387</v>
      </c>
      <c r="Z11" s="806"/>
      <c r="AA11" s="806"/>
      <c r="AB11" s="806"/>
      <c r="AC11" s="806">
        <v>59</v>
      </c>
      <c r="AD11" s="806"/>
      <c r="AE11" s="806"/>
      <c r="AF11" s="806">
        <v>427</v>
      </c>
      <c r="AG11" s="806"/>
      <c r="AH11" s="806"/>
      <c r="AI11" s="806">
        <v>20</v>
      </c>
      <c r="AJ11" s="806"/>
      <c r="AK11" s="806"/>
      <c r="AL11" s="806">
        <v>287</v>
      </c>
      <c r="AM11" s="806"/>
      <c r="AN11" s="806"/>
      <c r="AO11" s="806">
        <v>54</v>
      </c>
      <c r="AP11" s="806"/>
      <c r="AQ11" s="806"/>
      <c r="AR11" s="806">
        <v>525</v>
      </c>
      <c r="AS11" s="806"/>
      <c r="AT11" s="806"/>
      <c r="AY11" s="351"/>
    </row>
    <row r="12" spans="1:51" ht="15.75" customHeight="1">
      <c r="A12" s="817" t="s">
        <v>344</v>
      </c>
      <c r="B12" s="817"/>
      <c r="C12" s="817"/>
      <c r="D12" s="817"/>
      <c r="E12" s="817"/>
      <c r="F12" s="817"/>
      <c r="G12" s="817"/>
      <c r="H12" s="818"/>
      <c r="I12" s="804">
        <f>SUM(P12,V12,AC12,AI12,AO12)</f>
        <v>236</v>
      </c>
      <c r="J12" s="805"/>
      <c r="K12" s="805"/>
      <c r="L12" s="806">
        <f>SUM(S12,Y12,AF12,AL12,AR12)</f>
        <v>2967</v>
      </c>
      <c r="M12" s="806"/>
      <c r="N12" s="806"/>
      <c r="O12" s="806"/>
      <c r="P12" s="806">
        <v>73</v>
      </c>
      <c r="Q12" s="806"/>
      <c r="R12" s="806"/>
      <c r="S12" s="806">
        <v>1376</v>
      </c>
      <c r="T12" s="806"/>
      <c r="U12" s="806"/>
      <c r="V12" s="806">
        <v>34</v>
      </c>
      <c r="W12" s="806"/>
      <c r="X12" s="806"/>
      <c r="Y12" s="806">
        <v>322</v>
      </c>
      <c r="Z12" s="806"/>
      <c r="AA12" s="806"/>
      <c r="AB12" s="806"/>
      <c r="AC12" s="806">
        <v>54</v>
      </c>
      <c r="AD12" s="806"/>
      <c r="AE12" s="806"/>
      <c r="AF12" s="806">
        <v>305</v>
      </c>
      <c r="AG12" s="806"/>
      <c r="AH12" s="806"/>
      <c r="AI12" s="806">
        <v>20</v>
      </c>
      <c r="AJ12" s="806"/>
      <c r="AK12" s="806"/>
      <c r="AL12" s="806">
        <v>328</v>
      </c>
      <c r="AM12" s="806"/>
      <c r="AN12" s="806"/>
      <c r="AO12" s="806">
        <v>55</v>
      </c>
      <c r="AP12" s="806"/>
      <c r="AQ12" s="806"/>
      <c r="AR12" s="806">
        <v>636</v>
      </c>
      <c r="AS12" s="806"/>
      <c r="AT12" s="806"/>
      <c r="AY12" s="351"/>
    </row>
    <row r="13" spans="1:51" ht="15.75" customHeight="1">
      <c r="A13" s="817" t="s">
        <v>48</v>
      </c>
      <c r="B13" s="817"/>
      <c r="C13" s="817"/>
      <c r="D13" s="817"/>
      <c r="E13" s="817"/>
      <c r="F13" s="817"/>
      <c r="G13" s="817"/>
      <c r="H13" s="818"/>
      <c r="I13" s="804">
        <f>SUM(P13,V13,AC13,AI13,AO13)</f>
        <v>246</v>
      </c>
      <c r="J13" s="805"/>
      <c r="K13" s="805"/>
      <c r="L13" s="806">
        <f>SUM(S13,Y13,AF13,AL13,AR13)</f>
        <v>3292</v>
      </c>
      <c r="M13" s="806"/>
      <c r="N13" s="806"/>
      <c r="O13" s="806"/>
      <c r="P13" s="806">
        <v>72</v>
      </c>
      <c r="Q13" s="806"/>
      <c r="R13" s="806"/>
      <c r="S13" s="806">
        <v>1247</v>
      </c>
      <c r="T13" s="806"/>
      <c r="U13" s="806"/>
      <c r="V13" s="806">
        <v>41</v>
      </c>
      <c r="W13" s="806"/>
      <c r="X13" s="806"/>
      <c r="Y13" s="806">
        <v>487</v>
      </c>
      <c r="Z13" s="806"/>
      <c r="AA13" s="806"/>
      <c r="AB13" s="806"/>
      <c r="AC13" s="806">
        <v>51</v>
      </c>
      <c r="AD13" s="806"/>
      <c r="AE13" s="806"/>
      <c r="AF13" s="806">
        <v>247</v>
      </c>
      <c r="AG13" s="806"/>
      <c r="AH13" s="806"/>
      <c r="AI13" s="806">
        <v>25</v>
      </c>
      <c r="AJ13" s="806"/>
      <c r="AK13" s="806"/>
      <c r="AL13" s="806">
        <v>496</v>
      </c>
      <c r="AM13" s="806"/>
      <c r="AN13" s="806"/>
      <c r="AO13" s="806">
        <v>57</v>
      </c>
      <c r="AP13" s="806"/>
      <c r="AQ13" s="806"/>
      <c r="AR13" s="806">
        <v>815</v>
      </c>
      <c r="AS13" s="806"/>
      <c r="AT13" s="806"/>
      <c r="AY13" s="351"/>
    </row>
    <row r="14" spans="1:51" ht="15.75" customHeight="1">
      <c r="A14" s="817" t="s">
        <v>49</v>
      </c>
      <c r="B14" s="817"/>
      <c r="C14" s="817"/>
      <c r="D14" s="817"/>
      <c r="E14" s="817"/>
      <c r="F14" s="817"/>
      <c r="G14" s="817"/>
      <c r="H14" s="818"/>
      <c r="I14" s="804">
        <f>SUM(P14,V14,AC14,AI14,AO14)</f>
        <v>234</v>
      </c>
      <c r="J14" s="805"/>
      <c r="K14" s="805"/>
      <c r="L14" s="806">
        <f>SUM(S14,Y14,AF14,AL14,AR14)</f>
        <v>2941</v>
      </c>
      <c r="M14" s="806"/>
      <c r="N14" s="806"/>
      <c r="O14" s="806"/>
      <c r="P14" s="806">
        <v>68</v>
      </c>
      <c r="Q14" s="806"/>
      <c r="R14" s="806"/>
      <c r="S14" s="806">
        <v>1068</v>
      </c>
      <c r="T14" s="806"/>
      <c r="U14" s="806"/>
      <c r="V14" s="806">
        <v>47</v>
      </c>
      <c r="W14" s="806"/>
      <c r="X14" s="806"/>
      <c r="Y14" s="806">
        <v>565</v>
      </c>
      <c r="Z14" s="806"/>
      <c r="AA14" s="806"/>
      <c r="AB14" s="806"/>
      <c r="AC14" s="806">
        <v>46</v>
      </c>
      <c r="AD14" s="806"/>
      <c r="AE14" s="806"/>
      <c r="AF14" s="806">
        <v>267</v>
      </c>
      <c r="AG14" s="806"/>
      <c r="AH14" s="806"/>
      <c r="AI14" s="806">
        <v>17</v>
      </c>
      <c r="AJ14" s="806"/>
      <c r="AK14" s="806"/>
      <c r="AL14" s="806">
        <v>215</v>
      </c>
      <c r="AM14" s="806"/>
      <c r="AN14" s="806"/>
      <c r="AO14" s="806">
        <v>56</v>
      </c>
      <c r="AP14" s="806"/>
      <c r="AQ14" s="806"/>
      <c r="AR14" s="806">
        <v>826</v>
      </c>
      <c r="AS14" s="806"/>
      <c r="AT14" s="806"/>
      <c r="AY14" s="351"/>
    </row>
    <row r="15" spans="1:51" ht="15.75" customHeight="1">
      <c r="A15" s="817" t="s">
        <v>50</v>
      </c>
      <c r="B15" s="817"/>
      <c r="C15" s="817"/>
      <c r="D15" s="817"/>
      <c r="E15" s="817"/>
      <c r="F15" s="817"/>
      <c r="G15" s="817"/>
      <c r="H15" s="818"/>
      <c r="I15" s="804">
        <f>SUM(P15,V15,AC15,AI15,AO15)</f>
        <v>197</v>
      </c>
      <c r="J15" s="805"/>
      <c r="K15" s="805"/>
      <c r="L15" s="806">
        <f>SUM(S15,Y15,AF15,AL15,AR15)</f>
        <v>2428</v>
      </c>
      <c r="M15" s="806"/>
      <c r="N15" s="806"/>
      <c r="O15" s="806"/>
      <c r="P15" s="806">
        <v>67</v>
      </c>
      <c r="Q15" s="806"/>
      <c r="R15" s="806"/>
      <c r="S15" s="806">
        <v>1108</v>
      </c>
      <c r="T15" s="806"/>
      <c r="U15" s="806"/>
      <c r="V15" s="806">
        <v>29</v>
      </c>
      <c r="W15" s="806"/>
      <c r="X15" s="806"/>
      <c r="Y15" s="806">
        <v>281</v>
      </c>
      <c r="Z15" s="806"/>
      <c r="AA15" s="806"/>
      <c r="AB15" s="806"/>
      <c r="AC15" s="806">
        <v>37</v>
      </c>
      <c r="AD15" s="806"/>
      <c r="AE15" s="806"/>
      <c r="AF15" s="806">
        <v>211</v>
      </c>
      <c r="AG15" s="806"/>
      <c r="AH15" s="806"/>
      <c r="AI15" s="806">
        <v>16</v>
      </c>
      <c r="AJ15" s="806"/>
      <c r="AK15" s="806"/>
      <c r="AL15" s="806">
        <v>202</v>
      </c>
      <c r="AM15" s="806"/>
      <c r="AN15" s="806"/>
      <c r="AO15" s="806">
        <v>48</v>
      </c>
      <c r="AP15" s="806"/>
      <c r="AQ15" s="806"/>
      <c r="AR15" s="806">
        <v>626</v>
      </c>
      <c r="AS15" s="806"/>
      <c r="AT15" s="806"/>
      <c r="AY15" s="351"/>
    </row>
    <row r="16" spans="1:51" ht="15.75" customHeight="1">
      <c r="A16" s="817"/>
      <c r="B16" s="817"/>
      <c r="C16" s="817"/>
      <c r="D16" s="817"/>
      <c r="E16" s="817"/>
      <c r="F16" s="817"/>
      <c r="G16" s="817"/>
      <c r="H16" s="818"/>
      <c r="I16" s="804"/>
      <c r="J16" s="805"/>
      <c r="K16" s="805"/>
      <c r="L16" s="806"/>
      <c r="M16" s="806"/>
      <c r="N16" s="806"/>
      <c r="O16" s="806"/>
      <c r="P16" s="806"/>
      <c r="Q16" s="806"/>
      <c r="R16" s="806"/>
      <c r="S16" s="806"/>
      <c r="T16" s="806"/>
      <c r="U16" s="806"/>
      <c r="V16" s="806"/>
      <c r="W16" s="806"/>
      <c r="X16" s="806"/>
      <c r="Y16" s="806"/>
      <c r="Z16" s="806"/>
      <c r="AA16" s="806"/>
      <c r="AB16" s="806"/>
      <c r="AC16" s="806"/>
      <c r="AD16" s="806"/>
      <c r="AE16" s="806"/>
      <c r="AF16" s="806"/>
      <c r="AG16" s="806"/>
      <c r="AH16" s="806"/>
      <c r="AI16" s="806"/>
      <c r="AJ16" s="806"/>
      <c r="AK16" s="806"/>
      <c r="AL16" s="806"/>
      <c r="AM16" s="806"/>
      <c r="AN16" s="806"/>
      <c r="AO16" s="806"/>
      <c r="AP16" s="806"/>
      <c r="AQ16" s="806"/>
      <c r="AR16" s="806"/>
      <c r="AS16" s="806"/>
      <c r="AT16" s="806"/>
      <c r="AY16" s="351"/>
    </row>
    <row r="17" spans="1:51" ht="15.75" customHeight="1">
      <c r="A17" s="817" t="s">
        <v>51</v>
      </c>
      <c r="B17" s="817"/>
      <c r="C17" s="817"/>
      <c r="D17" s="817"/>
      <c r="E17" s="817"/>
      <c r="F17" s="817"/>
      <c r="G17" s="817"/>
      <c r="H17" s="818"/>
      <c r="I17" s="804">
        <f>SUM(P17,V17,AC17,AI17,AO17)</f>
        <v>247</v>
      </c>
      <c r="J17" s="805"/>
      <c r="K17" s="805"/>
      <c r="L17" s="806">
        <f>SUM(S17,Y17,AF17,AL17,AR17)</f>
        <v>3185</v>
      </c>
      <c r="M17" s="806"/>
      <c r="N17" s="806"/>
      <c r="O17" s="806"/>
      <c r="P17" s="806">
        <v>74</v>
      </c>
      <c r="Q17" s="806"/>
      <c r="R17" s="806"/>
      <c r="S17" s="806">
        <v>1370</v>
      </c>
      <c r="T17" s="806"/>
      <c r="U17" s="806"/>
      <c r="V17" s="806">
        <v>45</v>
      </c>
      <c r="W17" s="806"/>
      <c r="X17" s="806"/>
      <c r="Y17" s="806">
        <v>415</v>
      </c>
      <c r="Z17" s="806"/>
      <c r="AA17" s="806"/>
      <c r="AB17" s="806"/>
      <c r="AC17" s="806">
        <v>56</v>
      </c>
      <c r="AD17" s="806"/>
      <c r="AE17" s="806"/>
      <c r="AF17" s="806">
        <v>292</v>
      </c>
      <c r="AG17" s="806"/>
      <c r="AH17" s="806"/>
      <c r="AI17" s="806">
        <v>19</v>
      </c>
      <c r="AJ17" s="806"/>
      <c r="AK17" s="806"/>
      <c r="AL17" s="806">
        <v>440</v>
      </c>
      <c r="AM17" s="806"/>
      <c r="AN17" s="806"/>
      <c r="AO17" s="806">
        <v>53</v>
      </c>
      <c r="AP17" s="806"/>
      <c r="AQ17" s="806"/>
      <c r="AR17" s="806">
        <v>668</v>
      </c>
      <c r="AS17" s="806"/>
      <c r="AT17" s="806"/>
      <c r="AY17" s="351"/>
    </row>
    <row r="18" spans="1:51" ht="15.75" customHeight="1">
      <c r="A18" s="817" t="s">
        <v>52</v>
      </c>
      <c r="B18" s="817"/>
      <c r="C18" s="817"/>
      <c r="D18" s="817"/>
      <c r="E18" s="817"/>
      <c r="F18" s="817"/>
      <c r="G18" s="817"/>
      <c r="H18" s="818"/>
      <c r="I18" s="804">
        <f>SUM(P18,V18,AC18,AI18,AO18)</f>
        <v>267</v>
      </c>
      <c r="J18" s="805"/>
      <c r="K18" s="805"/>
      <c r="L18" s="806">
        <f>SUM(S18,Y18,AF18,AL18,AR18)</f>
        <v>3299</v>
      </c>
      <c r="M18" s="806"/>
      <c r="N18" s="806"/>
      <c r="O18" s="806"/>
      <c r="P18" s="806">
        <v>73</v>
      </c>
      <c r="Q18" s="806"/>
      <c r="R18" s="806"/>
      <c r="S18" s="806">
        <v>1242</v>
      </c>
      <c r="T18" s="806"/>
      <c r="U18" s="806"/>
      <c r="V18" s="806">
        <v>50</v>
      </c>
      <c r="W18" s="806"/>
      <c r="X18" s="806"/>
      <c r="Y18" s="806">
        <v>509</v>
      </c>
      <c r="Z18" s="806"/>
      <c r="AA18" s="806"/>
      <c r="AB18" s="806"/>
      <c r="AC18" s="806">
        <v>61</v>
      </c>
      <c r="AD18" s="806"/>
      <c r="AE18" s="806"/>
      <c r="AF18" s="806">
        <v>306</v>
      </c>
      <c r="AG18" s="806"/>
      <c r="AH18" s="806"/>
      <c r="AI18" s="806">
        <v>24</v>
      </c>
      <c r="AJ18" s="806"/>
      <c r="AK18" s="806"/>
      <c r="AL18" s="806">
        <v>597</v>
      </c>
      <c r="AM18" s="806"/>
      <c r="AN18" s="806"/>
      <c r="AO18" s="806">
        <v>59</v>
      </c>
      <c r="AP18" s="806"/>
      <c r="AQ18" s="806"/>
      <c r="AR18" s="806">
        <v>645</v>
      </c>
      <c r="AS18" s="806"/>
      <c r="AT18" s="806"/>
      <c r="AY18" s="351"/>
    </row>
    <row r="19" spans="1:51" ht="15.75" customHeight="1">
      <c r="A19" s="817" t="s">
        <v>53</v>
      </c>
      <c r="B19" s="817"/>
      <c r="C19" s="817"/>
      <c r="D19" s="817"/>
      <c r="E19" s="817"/>
      <c r="F19" s="817"/>
      <c r="G19" s="817"/>
      <c r="H19" s="818"/>
      <c r="I19" s="804">
        <f>SUM(P19,V19,AC19,AI19,AO19)</f>
        <v>262</v>
      </c>
      <c r="J19" s="805"/>
      <c r="K19" s="805"/>
      <c r="L19" s="806">
        <f>SUM(S19,Y19,AF19,AL19,AR19)</f>
        <v>3275</v>
      </c>
      <c r="M19" s="806"/>
      <c r="N19" s="806"/>
      <c r="O19" s="806"/>
      <c r="P19" s="806">
        <v>70</v>
      </c>
      <c r="Q19" s="806"/>
      <c r="R19" s="806"/>
      <c r="S19" s="806">
        <v>1218</v>
      </c>
      <c r="T19" s="806"/>
      <c r="U19" s="806"/>
      <c r="V19" s="806">
        <v>42</v>
      </c>
      <c r="W19" s="806"/>
      <c r="X19" s="806"/>
      <c r="Y19" s="806">
        <v>383</v>
      </c>
      <c r="Z19" s="806"/>
      <c r="AA19" s="806"/>
      <c r="AB19" s="806"/>
      <c r="AC19" s="806">
        <v>68</v>
      </c>
      <c r="AD19" s="806"/>
      <c r="AE19" s="806"/>
      <c r="AF19" s="806">
        <v>367</v>
      </c>
      <c r="AG19" s="806"/>
      <c r="AH19" s="806"/>
      <c r="AI19" s="806">
        <v>28</v>
      </c>
      <c r="AJ19" s="806"/>
      <c r="AK19" s="806"/>
      <c r="AL19" s="806">
        <v>636</v>
      </c>
      <c r="AM19" s="806"/>
      <c r="AN19" s="806"/>
      <c r="AO19" s="806">
        <v>54</v>
      </c>
      <c r="AP19" s="806"/>
      <c r="AQ19" s="806"/>
      <c r="AR19" s="806">
        <v>671</v>
      </c>
      <c r="AS19" s="806"/>
      <c r="AT19" s="806"/>
      <c r="AY19" s="351"/>
    </row>
    <row r="20" spans="1:51" ht="15.75" customHeight="1">
      <c r="A20" s="817" t="s">
        <v>54</v>
      </c>
      <c r="B20" s="817"/>
      <c r="C20" s="817"/>
      <c r="D20" s="817"/>
      <c r="E20" s="817"/>
      <c r="F20" s="817"/>
      <c r="G20" s="817"/>
      <c r="H20" s="818"/>
      <c r="I20" s="804">
        <f>SUM(P20,V20,AC20,AI20,AO20)</f>
        <v>241</v>
      </c>
      <c r="J20" s="805"/>
      <c r="K20" s="805"/>
      <c r="L20" s="806">
        <f>SUM(S20,Y20,AF20,AL20,AR20)</f>
        <v>3259</v>
      </c>
      <c r="M20" s="806"/>
      <c r="N20" s="806"/>
      <c r="O20" s="806"/>
      <c r="P20" s="806">
        <v>67</v>
      </c>
      <c r="Q20" s="806"/>
      <c r="R20" s="806"/>
      <c r="S20" s="806">
        <v>1324</v>
      </c>
      <c r="T20" s="806"/>
      <c r="U20" s="806"/>
      <c r="V20" s="806">
        <v>41</v>
      </c>
      <c r="W20" s="806"/>
      <c r="X20" s="806"/>
      <c r="Y20" s="806">
        <v>324</v>
      </c>
      <c r="Z20" s="806"/>
      <c r="AA20" s="806"/>
      <c r="AB20" s="806"/>
      <c r="AC20" s="806">
        <v>58</v>
      </c>
      <c r="AD20" s="806"/>
      <c r="AE20" s="806"/>
      <c r="AF20" s="806">
        <v>333</v>
      </c>
      <c r="AG20" s="806"/>
      <c r="AH20" s="806"/>
      <c r="AI20" s="806">
        <v>25</v>
      </c>
      <c r="AJ20" s="806"/>
      <c r="AK20" s="806"/>
      <c r="AL20" s="806">
        <v>767</v>
      </c>
      <c r="AM20" s="806"/>
      <c r="AN20" s="806"/>
      <c r="AO20" s="806">
        <v>50</v>
      </c>
      <c r="AP20" s="806"/>
      <c r="AQ20" s="806"/>
      <c r="AR20" s="806">
        <v>511</v>
      </c>
      <c r="AS20" s="806"/>
      <c r="AT20" s="806"/>
      <c r="AY20" s="351"/>
    </row>
    <row r="21" spans="1:51" ht="15.75" customHeight="1">
      <c r="A21" s="817" t="s">
        <v>757</v>
      </c>
      <c r="B21" s="817"/>
      <c r="C21" s="817"/>
      <c r="D21" s="817"/>
      <c r="E21" s="817"/>
      <c r="F21" s="817"/>
      <c r="G21" s="817"/>
      <c r="H21" s="818"/>
      <c r="I21" s="804">
        <f>SUM(P21,V21,AC21,AI21,AO21)</f>
        <v>218</v>
      </c>
      <c r="J21" s="805"/>
      <c r="K21" s="805"/>
      <c r="L21" s="806">
        <f>SUM(S21,Y21,AF21,AL21,AR21)</f>
        <v>2368</v>
      </c>
      <c r="M21" s="806"/>
      <c r="N21" s="806"/>
      <c r="O21" s="806"/>
      <c r="P21" s="806">
        <v>57</v>
      </c>
      <c r="Q21" s="806"/>
      <c r="R21" s="806"/>
      <c r="S21" s="806">
        <v>1037</v>
      </c>
      <c r="T21" s="806"/>
      <c r="U21" s="806"/>
      <c r="V21" s="806">
        <v>35</v>
      </c>
      <c r="W21" s="806"/>
      <c r="X21" s="806"/>
      <c r="Y21" s="806">
        <v>328</v>
      </c>
      <c r="Z21" s="806"/>
      <c r="AA21" s="806"/>
      <c r="AB21" s="806"/>
      <c r="AC21" s="806">
        <v>59</v>
      </c>
      <c r="AD21" s="806"/>
      <c r="AE21" s="806"/>
      <c r="AF21" s="806">
        <v>203</v>
      </c>
      <c r="AG21" s="806"/>
      <c r="AH21" s="806"/>
      <c r="AI21" s="806">
        <v>19</v>
      </c>
      <c r="AJ21" s="806"/>
      <c r="AK21" s="806"/>
      <c r="AL21" s="806">
        <v>353</v>
      </c>
      <c r="AM21" s="806"/>
      <c r="AN21" s="806"/>
      <c r="AO21" s="806">
        <v>48</v>
      </c>
      <c r="AP21" s="806"/>
      <c r="AQ21" s="806"/>
      <c r="AR21" s="806">
        <v>447</v>
      </c>
      <c r="AS21" s="806"/>
      <c r="AT21" s="806"/>
      <c r="AY21" s="351"/>
    </row>
    <row r="22" spans="1:51" ht="15.75" customHeight="1">
      <c r="A22" s="817"/>
      <c r="B22" s="817"/>
      <c r="C22" s="817"/>
      <c r="D22" s="817"/>
      <c r="E22" s="817"/>
      <c r="F22" s="817"/>
      <c r="G22" s="817"/>
      <c r="H22" s="818"/>
      <c r="I22" s="804"/>
      <c r="J22" s="805"/>
      <c r="K22" s="805"/>
      <c r="L22" s="806"/>
      <c r="M22" s="806"/>
      <c r="N22" s="806"/>
      <c r="O22" s="806"/>
      <c r="P22" s="806"/>
      <c r="Q22" s="806"/>
      <c r="R22" s="806"/>
      <c r="S22" s="806"/>
      <c r="T22" s="806"/>
      <c r="U22" s="806"/>
      <c r="V22" s="806"/>
      <c r="W22" s="806"/>
      <c r="X22" s="806"/>
      <c r="Y22" s="806"/>
      <c r="Z22" s="806"/>
      <c r="AA22" s="806"/>
      <c r="AB22" s="806"/>
      <c r="AC22" s="806"/>
      <c r="AD22" s="806"/>
      <c r="AE22" s="806"/>
      <c r="AF22" s="806"/>
      <c r="AG22" s="806"/>
      <c r="AH22" s="806"/>
      <c r="AI22" s="806"/>
      <c r="AJ22" s="806"/>
      <c r="AK22" s="806"/>
      <c r="AL22" s="806"/>
      <c r="AM22" s="806"/>
      <c r="AN22" s="806"/>
      <c r="AO22" s="806"/>
      <c r="AP22" s="806"/>
      <c r="AQ22" s="806"/>
      <c r="AR22" s="806"/>
      <c r="AS22" s="806"/>
      <c r="AT22" s="806"/>
      <c r="AY22" s="351"/>
    </row>
    <row r="23" spans="1:51" ht="15.75" customHeight="1">
      <c r="A23" s="817" t="s">
        <v>55</v>
      </c>
      <c r="B23" s="817"/>
      <c r="C23" s="817"/>
      <c r="D23" s="817"/>
      <c r="E23" s="817"/>
      <c r="F23" s="817"/>
      <c r="G23" s="817"/>
      <c r="H23" s="818"/>
      <c r="I23" s="804">
        <f>SUM(P23,V23,AC23,AI23,AO23)</f>
        <v>202</v>
      </c>
      <c r="J23" s="805"/>
      <c r="K23" s="805"/>
      <c r="L23" s="806">
        <f>SUM(S23,Y23,AF23,AL23,AR23)</f>
        <v>2215</v>
      </c>
      <c r="M23" s="806"/>
      <c r="N23" s="806"/>
      <c r="O23" s="806"/>
      <c r="P23" s="806">
        <v>57</v>
      </c>
      <c r="Q23" s="806"/>
      <c r="R23" s="806"/>
      <c r="S23" s="806">
        <v>875</v>
      </c>
      <c r="T23" s="806"/>
      <c r="U23" s="806"/>
      <c r="V23" s="806">
        <v>33</v>
      </c>
      <c r="W23" s="806"/>
      <c r="X23" s="806"/>
      <c r="Y23" s="806">
        <v>300</v>
      </c>
      <c r="Z23" s="806"/>
      <c r="AA23" s="806"/>
      <c r="AB23" s="806"/>
      <c r="AC23" s="806">
        <v>55</v>
      </c>
      <c r="AD23" s="806"/>
      <c r="AE23" s="806"/>
      <c r="AF23" s="806">
        <v>268</v>
      </c>
      <c r="AG23" s="806"/>
      <c r="AH23" s="806"/>
      <c r="AI23" s="806">
        <v>12</v>
      </c>
      <c r="AJ23" s="806"/>
      <c r="AK23" s="806"/>
      <c r="AL23" s="806">
        <v>299</v>
      </c>
      <c r="AM23" s="806"/>
      <c r="AN23" s="806"/>
      <c r="AO23" s="806">
        <v>45</v>
      </c>
      <c r="AP23" s="806"/>
      <c r="AQ23" s="806"/>
      <c r="AR23" s="806">
        <v>473</v>
      </c>
      <c r="AS23" s="806"/>
      <c r="AT23" s="806"/>
      <c r="AY23" s="351"/>
    </row>
    <row r="24" spans="1:51" ht="15.75" customHeight="1">
      <c r="A24" s="817" t="s">
        <v>56</v>
      </c>
      <c r="B24" s="817"/>
      <c r="C24" s="817"/>
      <c r="D24" s="817"/>
      <c r="E24" s="817"/>
      <c r="F24" s="817"/>
      <c r="G24" s="817"/>
      <c r="H24" s="818"/>
      <c r="I24" s="804">
        <f>SUM(P24,V24,AC24,AI24,AO24)</f>
        <v>280</v>
      </c>
      <c r="J24" s="805"/>
      <c r="K24" s="805"/>
      <c r="L24" s="806">
        <f>SUM(S24,Y24,AF24,AL24,AR24)</f>
        <v>3559</v>
      </c>
      <c r="M24" s="806"/>
      <c r="N24" s="806"/>
      <c r="O24" s="806"/>
      <c r="P24" s="806">
        <v>85</v>
      </c>
      <c r="Q24" s="806"/>
      <c r="R24" s="806"/>
      <c r="S24" s="806">
        <v>1443</v>
      </c>
      <c r="T24" s="806"/>
      <c r="U24" s="806"/>
      <c r="V24" s="806">
        <v>44</v>
      </c>
      <c r="W24" s="806"/>
      <c r="X24" s="806"/>
      <c r="Y24" s="806">
        <v>437</v>
      </c>
      <c r="Z24" s="806"/>
      <c r="AA24" s="806"/>
      <c r="AB24" s="806"/>
      <c r="AC24" s="806">
        <v>60</v>
      </c>
      <c r="AD24" s="806"/>
      <c r="AE24" s="806"/>
      <c r="AF24" s="806">
        <v>327</v>
      </c>
      <c r="AG24" s="806"/>
      <c r="AH24" s="806"/>
      <c r="AI24" s="806">
        <v>30</v>
      </c>
      <c r="AJ24" s="806"/>
      <c r="AK24" s="806"/>
      <c r="AL24" s="806">
        <v>522</v>
      </c>
      <c r="AM24" s="806"/>
      <c r="AN24" s="806"/>
      <c r="AO24" s="806">
        <v>61</v>
      </c>
      <c r="AP24" s="806"/>
      <c r="AQ24" s="806"/>
      <c r="AR24" s="806">
        <v>830</v>
      </c>
      <c r="AS24" s="806"/>
      <c r="AT24" s="806"/>
      <c r="AY24" s="351"/>
    </row>
    <row r="25" spans="1:51" ht="11.25" customHeight="1">
      <c r="A25" s="819"/>
      <c r="B25" s="819"/>
      <c r="C25" s="819"/>
      <c r="D25" s="819"/>
      <c r="E25" s="819"/>
      <c r="F25" s="819"/>
      <c r="G25" s="819"/>
      <c r="H25" s="820"/>
      <c r="I25" s="826"/>
      <c r="J25" s="823"/>
      <c r="K25" s="823"/>
      <c r="L25" s="825"/>
      <c r="M25" s="825"/>
      <c r="N25" s="825"/>
      <c r="O25" s="825"/>
      <c r="P25" s="823"/>
      <c r="Q25" s="823"/>
      <c r="R25" s="823"/>
      <c r="S25" s="823"/>
      <c r="T25" s="823"/>
      <c r="U25" s="823"/>
      <c r="V25" s="823"/>
      <c r="W25" s="823"/>
      <c r="X25" s="823"/>
      <c r="Y25" s="825"/>
      <c r="Z25" s="825"/>
      <c r="AA25" s="825"/>
      <c r="AB25" s="825"/>
      <c r="AC25" s="823"/>
      <c r="AD25" s="823"/>
      <c r="AE25" s="823"/>
      <c r="AF25" s="823"/>
      <c r="AG25" s="823"/>
      <c r="AH25" s="823"/>
      <c r="AI25" s="823"/>
      <c r="AJ25" s="823"/>
      <c r="AK25" s="823"/>
      <c r="AL25" s="823"/>
      <c r="AM25" s="823"/>
      <c r="AN25" s="823"/>
      <c r="AO25" s="823"/>
      <c r="AP25" s="823"/>
      <c r="AQ25" s="823"/>
      <c r="AR25" s="824"/>
      <c r="AS25" s="824"/>
      <c r="AT25" s="824"/>
      <c r="AY25" s="351"/>
    </row>
    <row r="26" spans="1:51" ht="15" customHeight="1">
      <c r="A26" s="319"/>
      <c r="B26" s="342"/>
      <c r="I26" s="342"/>
      <c r="J26" s="342"/>
      <c r="K26" s="342"/>
      <c r="X26" s="338"/>
      <c r="Y26" s="338"/>
      <c r="Z26" s="338"/>
      <c r="AA26" s="338"/>
      <c r="AB26" s="338"/>
      <c r="AC26" s="338"/>
      <c r="AM26" s="329"/>
      <c r="AY26" s="351"/>
    </row>
    <row r="27" spans="1:51" ht="15" customHeight="1">
      <c r="A27" s="333"/>
      <c r="B27" s="342"/>
      <c r="I27" s="342"/>
      <c r="J27" s="342"/>
      <c r="K27" s="342"/>
      <c r="X27" s="338"/>
      <c r="Y27" s="338"/>
      <c r="Z27" s="338"/>
      <c r="AA27" s="338"/>
      <c r="AB27" s="338"/>
      <c r="AC27" s="338"/>
      <c r="AM27" s="329"/>
      <c r="AY27" s="351"/>
    </row>
    <row r="28" spans="1:51" ht="18" customHeight="1" thickBot="1">
      <c r="A28" s="333" t="s">
        <v>474</v>
      </c>
      <c r="B28" s="342"/>
      <c r="I28" s="342"/>
      <c r="J28" s="342"/>
      <c r="K28" s="342"/>
      <c r="X28" s="338"/>
      <c r="Y28" s="338"/>
      <c r="Z28" s="338"/>
      <c r="AA28" s="338"/>
      <c r="AB28" s="338"/>
      <c r="AC28" s="338"/>
      <c r="AM28" s="329"/>
      <c r="AY28" s="351"/>
    </row>
    <row r="29" spans="1:60" ht="17.25" customHeight="1">
      <c r="A29" s="866" t="s">
        <v>26</v>
      </c>
      <c r="B29" s="866"/>
      <c r="C29" s="866"/>
      <c r="D29" s="866"/>
      <c r="E29" s="866"/>
      <c r="F29" s="867"/>
      <c r="G29" s="809" t="s">
        <v>754</v>
      </c>
      <c r="H29" s="809"/>
      <c r="I29" s="809"/>
      <c r="J29" s="809"/>
      <c r="K29" s="809"/>
      <c r="L29" s="879" t="s">
        <v>448</v>
      </c>
      <c r="M29" s="879"/>
      <c r="N29" s="879"/>
      <c r="O29" s="879"/>
      <c r="P29" s="879"/>
      <c r="Q29" s="809" t="s">
        <v>764</v>
      </c>
      <c r="R29" s="809"/>
      <c r="S29" s="809"/>
      <c r="T29" s="809"/>
      <c r="U29" s="809"/>
      <c r="V29" s="809" t="s">
        <v>763</v>
      </c>
      <c r="W29" s="809"/>
      <c r="X29" s="809"/>
      <c r="Y29" s="809"/>
      <c r="Z29" s="809"/>
      <c r="AA29" s="809" t="s">
        <v>762</v>
      </c>
      <c r="AB29" s="809"/>
      <c r="AC29" s="809"/>
      <c r="AD29" s="809"/>
      <c r="AE29" s="809"/>
      <c r="AF29" s="809" t="s">
        <v>761</v>
      </c>
      <c r="AG29" s="809"/>
      <c r="AH29" s="809"/>
      <c r="AI29" s="809"/>
      <c r="AJ29" s="809"/>
      <c r="AK29" s="809" t="s">
        <v>760</v>
      </c>
      <c r="AL29" s="809"/>
      <c r="AM29" s="809"/>
      <c r="AN29" s="809"/>
      <c r="AO29" s="809"/>
      <c r="AP29" s="809" t="s">
        <v>759</v>
      </c>
      <c r="AQ29" s="809"/>
      <c r="AR29" s="809"/>
      <c r="AS29" s="809"/>
      <c r="AT29" s="816"/>
      <c r="AU29" s="308"/>
      <c r="AV29" s="308"/>
      <c r="AW29" s="308"/>
      <c r="AX29" s="308"/>
      <c r="AY29" s="308"/>
      <c r="AZ29" s="308"/>
      <c r="BA29" s="308"/>
      <c r="BB29" s="308"/>
      <c r="BC29" s="308"/>
      <c r="BD29" s="308"/>
      <c r="BE29" s="308"/>
      <c r="BF29" s="308"/>
      <c r="BG29" s="308"/>
      <c r="BH29" s="308"/>
    </row>
    <row r="30" spans="1:60" ht="17.25" customHeight="1">
      <c r="A30" s="819"/>
      <c r="B30" s="819"/>
      <c r="C30" s="819"/>
      <c r="D30" s="819"/>
      <c r="E30" s="819"/>
      <c r="F30" s="820"/>
      <c r="G30" s="811" t="s">
        <v>758</v>
      </c>
      <c r="H30" s="811"/>
      <c r="I30" s="811" t="s">
        <v>447</v>
      </c>
      <c r="J30" s="811"/>
      <c r="K30" s="811"/>
      <c r="L30" s="811" t="s">
        <v>758</v>
      </c>
      <c r="M30" s="811"/>
      <c r="N30" s="811" t="s">
        <v>447</v>
      </c>
      <c r="O30" s="811"/>
      <c r="P30" s="811"/>
      <c r="Q30" s="811" t="s">
        <v>758</v>
      </c>
      <c r="R30" s="811"/>
      <c r="S30" s="811" t="s">
        <v>447</v>
      </c>
      <c r="T30" s="811"/>
      <c r="U30" s="811"/>
      <c r="V30" s="811" t="s">
        <v>758</v>
      </c>
      <c r="W30" s="811"/>
      <c r="X30" s="811" t="s">
        <v>447</v>
      </c>
      <c r="Y30" s="811"/>
      <c r="Z30" s="811"/>
      <c r="AA30" s="811" t="s">
        <v>758</v>
      </c>
      <c r="AB30" s="811"/>
      <c r="AC30" s="811" t="s">
        <v>447</v>
      </c>
      <c r="AD30" s="811"/>
      <c r="AE30" s="811"/>
      <c r="AF30" s="811" t="s">
        <v>758</v>
      </c>
      <c r="AG30" s="811"/>
      <c r="AH30" s="811" t="s">
        <v>447</v>
      </c>
      <c r="AI30" s="811"/>
      <c r="AJ30" s="811"/>
      <c r="AK30" s="811" t="s">
        <v>758</v>
      </c>
      <c r="AL30" s="811"/>
      <c r="AM30" s="811" t="s">
        <v>447</v>
      </c>
      <c r="AN30" s="811"/>
      <c r="AO30" s="811"/>
      <c r="AP30" s="811" t="s">
        <v>758</v>
      </c>
      <c r="AQ30" s="811"/>
      <c r="AR30" s="811" t="s">
        <v>447</v>
      </c>
      <c r="AS30" s="811"/>
      <c r="AT30" s="815"/>
      <c r="AU30" s="308"/>
      <c r="AV30" s="308"/>
      <c r="AW30" s="308"/>
      <c r="AX30" s="308"/>
      <c r="AY30" s="337"/>
      <c r="AZ30" s="337"/>
      <c r="BA30" s="337"/>
      <c r="BB30" s="337"/>
      <c r="BC30" s="337"/>
      <c r="BD30" s="337"/>
      <c r="BE30" s="337"/>
      <c r="BF30" s="337"/>
      <c r="BG30" s="337"/>
      <c r="BH30" s="337"/>
    </row>
    <row r="31" spans="1:60" ht="9" customHeight="1">
      <c r="A31" s="817"/>
      <c r="B31" s="817"/>
      <c r="C31" s="817"/>
      <c r="D31" s="817"/>
      <c r="E31" s="817"/>
      <c r="F31" s="818"/>
      <c r="G31" s="857"/>
      <c r="H31" s="858"/>
      <c r="I31" s="859"/>
      <c r="J31" s="859"/>
      <c r="K31" s="859"/>
      <c r="L31" s="858"/>
      <c r="M31" s="858"/>
      <c r="N31" s="859"/>
      <c r="O31" s="859"/>
      <c r="P31" s="859"/>
      <c r="Q31" s="858"/>
      <c r="R31" s="858"/>
      <c r="S31" s="859"/>
      <c r="T31" s="859"/>
      <c r="U31" s="859"/>
      <c r="V31" s="858"/>
      <c r="W31" s="858"/>
      <c r="X31" s="859"/>
      <c r="Y31" s="859"/>
      <c r="Z31" s="859"/>
      <c r="AA31" s="858"/>
      <c r="AB31" s="858"/>
      <c r="AC31" s="859"/>
      <c r="AD31" s="859"/>
      <c r="AE31" s="859"/>
      <c r="AF31" s="858"/>
      <c r="AG31" s="858"/>
      <c r="AH31" s="859"/>
      <c r="AI31" s="859"/>
      <c r="AJ31" s="859"/>
      <c r="AK31" s="858"/>
      <c r="AL31" s="858"/>
      <c r="AM31" s="859"/>
      <c r="AN31" s="859"/>
      <c r="AO31" s="859"/>
      <c r="AP31" s="858"/>
      <c r="AQ31" s="858"/>
      <c r="AR31" s="860"/>
      <c r="AS31" s="860"/>
      <c r="AT31" s="860"/>
      <c r="AU31" s="329"/>
      <c r="AV31" s="329"/>
      <c r="AW31" s="329"/>
      <c r="AX31" s="329"/>
      <c r="AY31" s="310"/>
      <c r="AZ31" s="310"/>
      <c r="BA31" s="310"/>
      <c r="BB31" s="310"/>
      <c r="BC31" s="312"/>
      <c r="BD31" s="312"/>
      <c r="BE31" s="312"/>
      <c r="BF31" s="312"/>
      <c r="BG31" s="312"/>
      <c r="BH31" s="312"/>
    </row>
    <row r="32" spans="1:50" ht="15.75" customHeight="1">
      <c r="A32" s="817" t="s">
        <v>751</v>
      </c>
      <c r="B32" s="817"/>
      <c r="C32" s="817"/>
      <c r="D32" s="817"/>
      <c r="E32" s="817"/>
      <c r="F32" s="818"/>
      <c r="G32" s="880">
        <v>4549</v>
      </c>
      <c r="H32" s="859"/>
      <c r="I32" s="859">
        <v>56232</v>
      </c>
      <c r="J32" s="859"/>
      <c r="K32" s="859"/>
      <c r="L32" s="860">
        <v>863</v>
      </c>
      <c r="M32" s="860"/>
      <c r="N32" s="860">
        <v>19722</v>
      </c>
      <c r="O32" s="860"/>
      <c r="P32" s="860"/>
      <c r="Q32" s="860">
        <v>784</v>
      </c>
      <c r="R32" s="860"/>
      <c r="S32" s="860">
        <v>4544</v>
      </c>
      <c r="T32" s="862"/>
      <c r="U32" s="862"/>
      <c r="V32" s="862">
        <v>582</v>
      </c>
      <c r="W32" s="862"/>
      <c r="X32" s="860">
        <v>2770</v>
      </c>
      <c r="Y32" s="860"/>
      <c r="Z32" s="860"/>
      <c r="AA32" s="860">
        <v>401</v>
      </c>
      <c r="AB32" s="860"/>
      <c r="AC32" s="860">
        <v>5938</v>
      </c>
      <c r="AD32" s="860"/>
      <c r="AE32" s="860"/>
      <c r="AF32" s="862">
        <v>571</v>
      </c>
      <c r="AG32" s="862"/>
      <c r="AH32" s="860">
        <v>7016</v>
      </c>
      <c r="AI32" s="862"/>
      <c r="AJ32" s="862"/>
      <c r="AK32" s="860">
        <v>617</v>
      </c>
      <c r="AL32" s="860"/>
      <c r="AM32" s="860">
        <v>7951</v>
      </c>
      <c r="AN32" s="860"/>
      <c r="AO32" s="860"/>
      <c r="AP32" s="860">
        <v>731</v>
      </c>
      <c r="AQ32" s="860"/>
      <c r="AR32" s="860">
        <v>8291</v>
      </c>
      <c r="AS32" s="862"/>
      <c r="AT32" s="862"/>
      <c r="AU32" s="328"/>
      <c r="AV32" s="328"/>
      <c r="AW32" s="328"/>
      <c r="AX32" s="328"/>
    </row>
    <row r="33" spans="1:50" ht="15.75" customHeight="1">
      <c r="A33" s="863">
        <v>19</v>
      </c>
      <c r="B33" s="863"/>
      <c r="C33" s="863"/>
      <c r="D33" s="863"/>
      <c r="E33" s="863"/>
      <c r="F33" s="822"/>
      <c r="G33" s="864">
        <v>4980</v>
      </c>
      <c r="H33" s="865"/>
      <c r="I33" s="865">
        <v>62015</v>
      </c>
      <c r="J33" s="865"/>
      <c r="K33" s="865"/>
      <c r="L33" s="865">
        <v>990</v>
      </c>
      <c r="M33" s="865"/>
      <c r="N33" s="865">
        <v>20282</v>
      </c>
      <c r="O33" s="865"/>
      <c r="P33" s="865"/>
      <c r="Q33" s="865">
        <v>828</v>
      </c>
      <c r="R33" s="865"/>
      <c r="S33" s="865">
        <v>4474</v>
      </c>
      <c r="T33" s="865"/>
      <c r="U33" s="865"/>
      <c r="V33" s="865">
        <v>676</v>
      </c>
      <c r="W33" s="865"/>
      <c r="X33" s="865">
        <v>3375</v>
      </c>
      <c r="Y33" s="865"/>
      <c r="Z33" s="865"/>
      <c r="AA33" s="865">
        <v>468</v>
      </c>
      <c r="AB33" s="865"/>
      <c r="AC33" s="865">
        <v>9049</v>
      </c>
      <c r="AD33" s="865"/>
      <c r="AE33" s="865"/>
      <c r="AF33" s="865">
        <v>570</v>
      </c>
      <c r="AG33" s="865"/>
      <c r="AH33" s="865">
        <v>6959</v>
      </c>
      <c r="AI33" s="865"/>
      <c r="AJ33" s="865"/>
      <c r="AK33" s="865">
        <v>656</v>
      </c>
      <c r="AL33" s="865"/>
      <c r="AM33" s="865">
        <v>8645</v>
      </c>
      <c r="AN33" s="865"/>
      <c r="AO33" s="865"/>
      <c r="AP33" s="865">
        <v>792</v>
      </c>
      <c r="AQ33" s="865"/>
      <c r="AR33" s="865">
        <v>9231</v>
      </c>
      <c r="AS33" s="865"/>
      <c r="AT33" s="865"/>
      <c r="AU33" s="309"/>
      <c r="AV33" s="309"/>
      <c r="AW33" s="309"/>
      <c r="AX33" s="309"/>
    </row>
    <row r="34" spans="1:50" ht="15.75" customHeight="1">
      <c r="A34" s="877">
        <v>20</v>
      </c>
      <c r="B34" s="877"/>
      <c r="C34" s="877"/>
      <c r="D34" s="877"/>
      <c r="E34" s="877"/>
      <c r="F34" s="821"/>
      <c r="G34" s="878">
        <f>SUM(G36:H49)</f>
        <v>5641</v>
      </c>
      <c r="H34" s="876"/>
      <c r="I34" s="876">
        <f>SUM(I36:K49)</f>
        <v>57299</v>
      </c>
      <c r="J34" s="876"/>
      <c r="K34" s="876"/>
      <c r="L34" s="876">
        <f>SUM(L36:M49)</f>
        <v>989</v>
      </c>
      <c r="M34" s="876"/>
      <c r="N34" s="876">
        <f>SUM(N36:P49)</f>
        <v>18346</v>
      </c>
      <c r="O34" s="876"/>
      <c r="P34" s="876"/>
      <c r="Q34" s="876">
        <f>SUM(Q36:R49)</f>
        <v>896</v>
      </c>
      <c r="R34" s="876"/>
      <c r="S34" s="876">
        <f>SUM(S36:U49)</f>
        <v>4049</v>
      </c>
      <c r="T34" s="876"/>
      <c r="U34" s="876"/>
      <c r="V34" s="876">
        <f>SUM(V36:W49)</f>
        <v>882</v>
      </c>
      <c r="W34" s="876"/>
      <c r="X34" s="876">
        <f>SUM(X36:Z49)</f>
        <v>3068</v>
      </c>
      <c r="Y34" s="876"/>
      <c r="Z34" s="876"/>
      <c r="AA34" s="876">
        <f>SUM(AA36:AB49)</f>
        <v>591</v>
      </c>
      <c r="AB34" s="876"/>
      <c r="AC34" s="876">
        <f>SUM(AC36:AE49)</f>
        <v>8062</v>
      </c>
      <c r="AD34" s="876"/>
      <c r="AE34" s="876"/>
      <c r="AF34" s="876">
        <f>SUM(AF36:AG49)</f>
        <v>591</v>
      </c>
      <c r="AG34" s="876"/>
      <c r="AH34" s="876">
        <f>SUM(AH36:AJ49)</f>
        <v>6615</v>
      </c>
      <c r="AI34" s="876"/>
      <c r="AJ34" s="876"/>
      <c r="AK34" s="876">
        <f>SUM(AK36:AL49)</f>
        <v>789</v>
      </c>
      <c r="AL34" s="876"/>
      <c r="AM34" s="876">
        <f>SUM(AM36:AO49)</f>
        <v>8706</v>
      </c>
      <c r="AN34" s="876"/>
      <c r="AO34" s="876"/>
      <c r="AP34" s="876">
        <f>SUM(AP36:AQ49)</f>
        <v>903</v>
      </c>
      <c r="AQ34" s="876"/>
      <c r="AR34" s="876">
        <f>SUM(AR36:AT49)</f>
        <v>8453</v>
      </c>
      <c r="AS34" s="876"/>
      <c r="AT34" s="876"/>
      <c r="AU34" s="328"/>
      <c r="AV34" s="328"/>
      <c r="AW34" s="328"/>
      <c r="AX34" s="328"/>
    </row>
    <row r="35" spans="1:50" ht="15.75" customHeight="1">
      <c r="A35" s="817"/>
      <c r="B35" s="817"/>
      <c r="C35" s="817"/>
      <c r="D35" s="817"/>
      <c r="E35" s="817"/>
      <c r="F35" s="818"/>
      <c r="G35" s="874"/>
      <c r="H35" s="871"/>
      <c r="I35" s="865"/>
      <c r="J35" s="865"/>
      <c r="K35" s="865"/>
      <c r="L35" s="871"/>
      <c r="M35" s="871"/>
      <c r="N35" s="865"/>
      <c r="O35" s="865"/>
      <c r="P35" s="865"/>
      <c r="Q35" s="871"/>
      <c r="R35" s="871"/>
      <c r="S35" s="865"/>
      <c r="T35" s="865"/>
      <c r="U35" s="865"/>
      <c r="V35" s="871"/>
      <c r="W35" s="871"/>
      <c r="X35" s="865"/>
      <c r="Y35" s="865"/>
      <c r="Z35" s="865"/>
      <c r="AA35" s="871"/>
      <c r="AB35" s="871"/>
      <c r="AC35" s="865"/>
      <c r="AD35" s="865"/>
      <c r="AE35" s="865"/>
      <c r="AF35" s="871"/>
      <c r="AG35" s="871"/>
      <c r="AH35" s="865"/>
      <c r="AI35" s="865"/>
      <c r="AJ35" s="865"/>
      <c r="AK35" s="871"/>
      <c r="AL35" s="871"/>
      <c r="AM35" s="865"/>
      <c r="AN35" s="865"/>
      <c r="AO35" s="865"/>
      <c r="AP35" s="871"/>
      <c r="AQ35" s="871"/>
      <c r="AR35" s="872"/>
      <c r="AS35" s="872"/>
      <c r="AT35" s="872"/>
      <c r="AU35" s="310"/>
      <c r="AV35" s="340"/>
      <c r="AW35" s="340"/>
      <c r="AX35" s="340"/>
    </row>
    <row r="36" spans="1:50" ht="15.75" customHeight="1">
      <c r="A36" s="817" t="s">
        <v>113</v>
      </c>
      <c r="B36" s="817"/>
      <c r="C36" s="817"/>
      <c r="D36" s="817"/>
      <c r="E36" s="817"/>
      <c r="F36" s="818"/>
      <c r="G36" s="874">
        <f>SUM(L36,Q36,V36,AA36,AF36,AK36,AP36)</f>
        <v>430</v>
      </c>
      <c r="H36" s="871"/>
      <c r="I36" s="872">
        <f>SUM(N36,S36,X36,AC36,AH36,AM36,AR36)</f>
        <v>4403</v>
      </c>
      <c r="J36" s="872"/>
      <c r="K36" s="872"/>
      <c r="L36" s="875">
        <v>77</v>
      </c>
      <c r="M36" s="875"/>
      <c r="N36" s="872">
        <v>1384</v>
      </c>
      <c r="O36" s="872"/>
      <c r="P36" s="872"/>
      <c r="Q36" s="875">
        <v>66</v>
      </c>
      <c r="R36" s="875"/>
      <c r="S36" s="875">
        <v>302</v>
      </c>
      <c r="T36" s="875"/>
      <c r="U36" s="875"/>
      <c r="V36" s="875">
        <v>63</v>
      </c>
      <c r="W36" s="875"/>
      <c r="X36" s="875">
        <v>290</v>
      </c>
      <c r="Y36" s="875"/>
      <c r="Z36" s="875"/>
      <c r="AA36" s="875">
        <v>45</v>
      </c>
      <c r="AB36" s="875"/>
      <c r="AC36" s="875">
        <v>486</v>
      </c>
      <c r="AD36" s="875"/>
      <c r="AE36" s="875"/>
      <c r="AF36" s="875">
        <v>49</v>
      </c>
      <c r="AG36" s="875"/>
      <c r="AH36" s="875">
        <v>502</v>
      </c>
      <c r="AI36" s="875"/>
      <c r="AJ36" s="875"/>
      <c r="AK36" s="875">
        <v>60</v>
      </c>
      <c r="AL36" s="875"/>
      <c r="AM36" s="875">
        <v>653</v>
      </c>
      <c r="AN36" s="875"/>
      <c r="AO36" s="875"/>
      <c r="AP36" s="875">
        <v>70</v>
      </c>
      <c r="AQ36" s="875"/>
      <c r="AR36" s="875">
        <v>786</v>
      </c>
      <c r="AS36" s="875"/>
      <c r="AT36" s="875"/>
      <c r="AU36" s="310"/>
      <c r="AV36" s="309"/>
      <c r="AW36" s="310"/>
      <c r="AX36" s="310"/>
    </row>
    <row r="37" spans="1:50" ht="15.75" customHeight="1">
      <c r="A37" s="817" t="s">
        <v>344</v>
      </c>
      <c r="B37" s="817"/>
      <c r="C37" s="817"/>
      <c r="D37" s="817"/>
      <c r="E37" s="817"/>
      <c r="F37" s="818"/>
      <c r="G37" s="874">
        <f>SUM(L37,Q37,V37,AA37,AF37,AK37,AP37)</f>
        <v>462</v>
      </c>
      <c r="H37" s="871"/>
      <c r="I37" s="872">
        <f>SUM(N37,S37,X37,AC37,AH37,AM37,AR37)</f>
        <v>5006</v>
      </c>
      <c r="J37" s="872"/>
      <c r="K37" s="872"/>
      <c r="L37" s="871">
        <v>85</v>
      </c>
      <c r="M37" s="871"/>
      <c r="N37" s="865">
        <v>1647</v>
      </c>
      <c r="O37" s="865"/>
      <c r="P37" s="865"/>
      <c r="Q37" s="871">
        <v>75</v>
      </c>
      <c r="R37" s="871"/>
      <c r="S37" s="865">
        <v>378</v>
      </c>
      <c r="T37" s="865"/>
      <c r="U37" s="865"/>
      <c r="V37" s="871">
        <v>71</v>
      </c>
      <c r="W37" s="871"/>
      <c r="X37" s="865">
        <v>298</v>
      </c>
      <c r="Y37" s="865"/>
      <c r="Z37" s="865"/>
      <c r="AA37" s="871">
        <v>40</v>
      </c>
      <c r="AB37" s="871"/>
      <c r="AC37" s="865">
        <v>475</v>
      </c>
      <c r="AD37" s="865"/>
      <c r="AE37" s="865"/>
      <c r="AF37" s="871">
        <v>52</v>
      </c>
      <c r="AG37" s="871"/>
      <c r="AH37" s="865">
        <v>576</v>
      </c>
      <c r="AI37" s="865"/>
      <c r="AJ37" s="865"/>
      <c r="AK37" s="871">
        <v>65</v>
      </c>
      <c r="AL37" s="871"/>
      <c r="AM37" s="865">
        <v>777</v>
      </c>
      <c r="AN37" s="865"/>
      <c r="AO37" s="865"/>
      <c r="AP37" s="871">
        <v>74</v>
      </c>
      <c r="AQ37" s="871"/>
      <c r="AR37" s="872">
        <v>855</v>
      </c>
      <c r="AS37" s="872"/>
      <c r="AT37" s="872"/>
      <c r="AU37" s="322"/>
      <c r="AV37" s="322"/>
      <c r="AW37" s="322"/>
      <c r="AX37" s="322"/>
    </row>
    <row r="38" spans="1:60" ht="15.75" customHeight="1">
      <c r="A38" s="817" t="s">
        <v>48</v>
      </c>
      <c r="B38" s="817"/>
      <c r="C38" s="817"/>
      <c r="D38" s="817"/>
      <c r="E38" s="817"/>
      <c r="F38" s="818"/>
      <c r="G38" s="874">
        <f>SUM(L38,Q38,V38,AA38,AF38,AK38,AP38)</f>
        <v>471</v>
      </c>
      <c r="H38" s="871"/>
      <c r="I38" s="872">
        <f>SUM(N38,S38,X38,AC38,AH38,AM38,AR38)</f>
        <v>4798</v>
      </c>
      <c r="J38" s="872"/>
      <c r="K38" s="872"/>
      <c r="L38" s="871">
        <v>81</v>
      </c>
      <c r="M38" s="871"/>
      <c r="N38" s="865">
        <v>1474</v>
      </c>
      <c r="O38" s="865"/>
      <c r="P38" s="865"/>
      <c r="Q38" s="871">
        <v>71</v>
      </c>
      <c r="R38" s="871"/>
      <c r="S38" s="865">
        <v>341</v>
      </c>
      <c r="T38" s="865"/>
      <c r="U38" s="865"/>
      <c r="V38" s="871">
        <v>68</v>
      </c>
      <c r="W38" s="871"/>
      <c r="X38" s="865">
        <v>319</v>
      </c>
      <c r="Y38" s="865"/>
      <c r="Z38" s="865"/>
      <c r="AA38" s="871">
        <v>51</v>
      </c>
      <c r="AB38" s="871"/>
      <c r="AC38" s="865">
        <v>656</v>
      </c>
      <c r="AD38" s="865"/>
      <c r="AE38" s="865"/>
      <c r="AF38" s="871">
        <v>56</v>
      </c>
      <c r="AG38" s="871"/>
      <c r="AH38" s="865">
        <v>618</v>
      </c>
      <c r="AI38" s="865"/>
      <c r="AJ38" s="865"/>
      <c r="AK38" s="871">
        <v>68</v>
      </c>
      <c r="AL38" s="871"/>
      <c r="AM38" s="865">
        <v>717</v>
      </c>
      <c r="AN38" s="865"/>
      <c r="AO38" s="865"/>
      <c r="AP38" s="871">
        <v>76</v>
      </c>
      <c r="AQ38" s="871"/>
      <c r="AR38" s="872">
        <v>673</v>
      </c>
      <c r="AS38" s="872"/>
      <c r="AT38" s="872"/>
      <c r="AU38" s="322"/>
      <c r="AV38" s="322"/>
      <c r="AW38" s="322"/>
      <c r="AX38" s="322"/>
      <c r="AY38" s="339"/>
      <c r="AZ38" s="339"/>
      <c r="BA38" s="339"/>
      <c r="BB38" s="339"/>
      <c r="BC38" s="339"/>
      <c r="BD38" s="339"/>
      <c r="BE38" s="339"/>
      <c r="BF38" s="339"/>
      <c r="BG38" s="339"/>
      <c r="BH38" s="339"/>
    </row>
    <row r="39" spans="1:50" ht="15.75" customHeight="1">
      <c r="A39" s="817" t="s">
        <v>49</v>
      </c>
      <c r="B39" s="817"/>
      <c r="C39" s="817"/>
      <c r="D39" s="817"/>
      <c r="E39" s="817"/>
      <c r="F39" s="818"/>
      <c r="G39" s="874">
        <f>SUM(L39,Q39,V39,AA39,AF39,AK39,AP39)</f>
        <v>491</v>
      </c>
      <c r="H39" s="871"/>
      <c r="I39" s="872">
        <f>SUM(N39,S39,X39,AC39,AH39,AM39,AR39)</f>
        <v>4890</v>
      </c>
      <c r="J39" s="872"/>
      <c r="K39" s="872"/>
      <c r="L39" s="871">
        <v>82</v>
      </c>
      <c r="M39" s="871"/>
      <c r="N39" s="865">
        <v>1578</v>
      </c>
      <c r="O39" s="865"/>
      <c r="P39" s="865"/>
      <c r="Q39" s="871">
        <v>70</v>
      </c>
      <c r="R39" s="871"/>
      <c r="S39" s="865">
        <v>316</v>
      </c>
      <c r="T39" s="865"/>
      <c r="U39" s="865"/>
      <c r="V39" s="871">
        <v>79</v>
      </c>
      <c r="W39" s="871"/>
      <c r="X39" s="865">
        <v>336</v>
      </c>
      <c r="Y39" s="865"/>
      <c r="Z39" s="865"/>
      <c r="AA39" s="871">
        <v>54</v>
      </c>
      <c r="AB39" s="871"/>
      <c r="AC39" s="865">
        <v>628</v>
      </c>
      <c r="AD39" s="865"/>
      <c r="AE39" s="865"/>
      <c r="AF39" s="871">
        <v>54</v>
      </c>
      <c r="AG39" s="871"/>
      <c r="AH39" s="865">
        <v>535</v>
      </c>
      <c r="AI39" s="865"/>
      <c r="AJ39" s="865"/>
      <c r="AK39" s="871">
        <v>71</v>
      </c>
      <c r="AL39" s="871"/>
      <c r="AM39" s="865">
        <v>780</v>
      </c>
      <c r="AN39" s="865"/>
      <c r="AO39" s="865"/>
      <c r="AP39" s="871">
        <v>81</v>
      </c>
      <c r="AQ39" s="871"/>
      <c r="AR39" s="872">
        <v>717</v>
      </c>
      <c r="AS39" s="872"/>
      <c r="AT39" s="872"/>
      <c r="AU39" s="322"/>
      <c r="AV39" s="322"/>
      <c r="AW39" s="322"/>
      <c r="AX39" s="322"/>
    </row>
    <row r="40" spans="1:53" ht="15.75" customHeight="1">
      <c r="A40" s="817" t="s">
        <v>50</v>
      </c>
      <c r="B40" s="817"/>
      <c r="C40" s="817"/>
      <c r="D40" s="817"/>
      <c r="E40" s="817"/>
      <c r="F40" s="818"/>
      <c r="G40" s="874">
        <f>SUM(L40,Q40,V40,AA40,AF40,AK40,AP40)</f>
        <v>434</v>
      </c>
      <c r="H40" s="871"/>
      <c r="I40" s="872">
        <f>SUM(N40,S40,X40,AC40,AH40,AM40,AR40)</f>
        <v>4146</v>
      </c>
      <c r="J40" s="872"/>
      <c r="K40" s="872"/>
      <c r="L40" s="871">
        <v>78</v>
      </c>
      <c r="M40" s="871"/>
      <c r="N40" s="865">
        <v>1397</v>
      </c>
      <c r="O40" s="865"/>
      <c r="P40" s="865"/>
      <c r="Q40" s="871">
        <v>70</v>
      </c>
      <c r="R40" s="871"/>
      <c r="S40" s="865">
        <v>296</v>
      </c>
      <c r="T40" s="865"/>
      <c r="U40" s="865"/>
      <c r="V40" s="871">
        <v>71</v>
      </c>
      <c r="W40" s="871"/>
      <c r="X40" s="865">
        <v>197</v>
      </c>
      <c r="Y40" s="865"/>
      <c r="Z40" s="865"/>
      <c r="AA40" s="871">
        <v>50</v>
      </c>
      <c r="AB40" s="871"/>
      <c r="AC40" s="865">
        <v>556</v>
      </c>
      <c r="AD40" s="865"/>
      <c r="AE40" s="865"/>
      <c r="AF40" s="871">
        <v>38</v>
      </c>
      <c r="AG40" s="871"/>
      <c r="AH40" s="865">
        <v>465</v>
      </c>
      <c r="AI40" s="865"/>
      <c r="AJ40" s="865"/>
      <c r="AK40" s="871">
        <v>51</v>
      </c>
      <c r="AL40" s="871"/>
      <c r="AM40" s="865">
        <v>626</v>
      </c>
      <c r="AN40" s="865"/>
      <c r="AO40" s="865"/>
      <c r="AP40" s="871">
        <v>76</v>
      </c>
      <c r="AQ40" s="871"/>
      <c r="AR40" s="872">
        <v>609</v>
      </c>
      <c r="AS40" s="872"/>
      <c r="AT40" s="872"/>
      <c r="AU40" s="322"/>
      <c r="AV40" s="322"/>
      <c r="AW40" s="322"/>
      <c r="AX40" s="322"/>
      <c r="BA40" s="351"/>
    </row>
    <row r="41" spans="1:60" ht="15.75" customHeight="1">
      <c r="A41" s="817"/>
      <c r="B41" s="817"/>
      <c r="C41" s="817"/>
      <c r="D41" s="817"/>
      <c r="E41" s="817"/>
      <c r="F41" s="818"/>
      <c r="G41" s="874"/>
      <c r="H41" s="871"/>
      <c r="I41" s="872"/>
      <c r="J41" s="872"/>
      <c r="K41" s="872"/>
      <c r="L41" s="871"/>
      <c r="M41" s="871"/>
      <c r="N41" s="865"/>
      <c r="O41" s="865"/>
      <c r="P41" s="865"/>
      <c r="Q41" s="871"/>
      <c r="R41" s="871"/>
      <c r="S41" s="865"/>
      <c r="T41" s="865"/>
      <c r="U41" s="865"/>
      <c r="V41" s="871"/>
      <c r="W41" s="871"/>
      <c r="X41" s="865"/>
      <c r="Y41" s="865"/>
      <c r="Z41" s="865"/>
      <c r="AA41" s="871"/>
      <c r="AB41" s="871"/>
      <c r="AC41" s="865"/>
      <c r="AD41" s="865"/>
      <c r="AE41" s="865"/>
      <c r="AF41" s="871"/>
      <c r="AG41" s="871"/>
      <c r="AH41" s="865"/>
      <c r="AI41" s="865"/>
      <c r="AJ41" s="865"/>
      <c r="AK41" s="871"/>
      <c r="AL41" s="871"/>
      <c r="AM41" s="865"/>
      <c r="AN41" s="865"/>
      <c r="AO41" s="865"/>
      <c r="AP41" s="871"/>
      <c r="AQ41" s="871"/>
      <c r="AR41" s="872"/>
      <c r="AS41" s="872"/>
      <c r="AT41" s="872"/>
      <c r="AU41" s="322"/>
      <c r="AV41" s="322"/>
      <c r="AW41" s="322"/>
      <c r="AX41" s="322"/>
      <c r="AY41" s="308"/>
      <c r="AZ41" s="308"/>
      <c r="BA41" s="308"/>
      <c r="BB41" s="308"/>
      <c r="BC41" s="308"/>
      <c r="BD41" s="308"/>
      <c r="BE41" s="308"/>
      <c r="BF41" s="308"/>
      <c r="BG41" s="308"/>
      <c r="BH41" s="308"/>
    </row>
    <row r="42" spans="1:60" ht="15.75" customHeight="1">
      <c r="A42" s="817" t="s">
        <v>51</v>
      </c>
      <c r="B42" s="817"/>
      <c r="C42" s="817"/>
      <c r="D42" s="817"/>
      <c r="E42" s="817"/>
      <c r="F42" s="818"/>
      <c r="G42" s="874">
        <f>SUM(L42,Q42,V42,AA42,AF42,AK42,AP42)</f>
        <v>477</v>
      </c>
      <c r="H42" s="871"/>
      <c r="I42" s="872">
        <f>SUM(N42,S42,X42,AC42,AH42,AM42,AR42)</f>
        <v>5376</v>
      </c>
      <c r="J42" s="872"/>
      <c r="K42" s="872"/>
      <c r="L42" s="871">
        <v>88</v>
      </c>
      <c r="M42" s="871"/>
      <c r="N42" s="865">
        <v>1592</v>
      </c>
      <c r="O42" s="865"/>
      <c r="P42" s="865"/>
      <c r="Q42" s="871">
        <v>78</v>
      </c>
      <c r="R42" s="871"/>
      <c r="S42" s="865">
        <v>390</v>
      </c>
      <c r="T42" s="865"/>
      <c r="U42" s="865"/>
      <c r="V42" s="871">
        <v>67</v>
      </c>
      <c r="W42" s="871"/>
      <c r="X42" s="865">
        <v>217</v>
      </c>
      <c r="Y42" s="865"/>
      <c r="Z42" s="865"/>
      <c r="AA42" s="871">
        <v>45</v>
      </c>
      <c r="AB42" s="871"/>
      <c r="AC42" s="865">
        <v>1107</v>
      </c>
      <c r="AD42" s="865"/>
      <c r="AE42" s="865"/>
      <c r="AF42" s="871">
        <v>49</v>
      </c>
      <c r="AG42" s="871"/>
      <c r="AH42" s="865">
        <v>537</v>
      </c>
      <c r="AI42" s="865"/>
      <c r="AJ42" s="865"/>
      <c r="AK42" s="871">
        <v>69</v>
      </c>
      <c r="AL42" s="871"/>
      <c r="AM42" s="865">
        <v>767</v>
      </c>
      <c r="AN42" s="865"/>
      <c r="AO42" s="865"/>
      <c r="AP42" s="871">
        <v>81</v>
      </c>
      <c r="AQ42" s="871"/>
      <c r="AR42" s="872">
        <v>766</v>
      </c>
      <c r="AS42" s="872"/>
      <c r="AT42" s="872"/>
      <c r="AU42" s="322"/>
      <c r="AV42" s="322"/>
      <c r="AW42" s="322"/>
      <c r="AX42" s="322"/>
      <c r="AY42" s="308"/>
      <c r="AZ42" s="308"/>
      <c r="BA42" s="308"/>
      <c r="BB42" s="308"/>
      <c r="BC42" s="308"/>
      <c r="BD42" s="308"/>
      <c r="BE42" s="308"/>
      <c r="BF42" s="308"/>
      <c r="BG42" s="308"/>
      <c r="BH42" s="308"/>
    </row>
    <row r="43" spans="1:60" ht="15.75" customHeight="1">
      <c r="A43" s="817" t="s">
        <v>52</v>
      </c>
      <c r="B43" s="817"/>
      <c r="C43" s="817"/>
      <c r="D43" s="817"/>
      <c r="E43" s="817"/>
      <c r="F43" s="818"/>
      <c r="G43" s="874">
        <f>SUM(L43,Q43,V43,AA43,AF43,AK43,AP43)</f>
        <v>505</v>
      </c>
      <c r="H43" s="871"/>
      <c r="I43" s="872">
        <f>SUM(N43,S43,X43,AC43,AH43,AM43,AR43)</f>
        <v>5078</v>
      </c>
      <c r="J43" s="872"/>
      <c r="K43" s="872"/>
      <c r="L43" s="871">
        <v>87</v>
      </c>
      <c r="M43" s="871"/>
      <c r="N43" s="865">
        <v>1610</v>
      </c>
      <c r="O43" s="865"/>
      <c r="P43" s="865"/>
      <c r="Q43" s="871">
        <v>80</v>
      </c>
      <c r="R43" s="871"/>
      <c r="S43" s="865">
        <v>306</v>
      </c>
      <c r="T43" s="865"/>
      <c r="U43" s="865"/>
      <c r="V43" s="871">
        <v>85</v>
      </c>
      <c r="W43" s="871"/>
      <c r="X43" s="865">
        <v>282</v>
      </c>
      <c r="Y43" s="865"/>
      <c r="Z43" s="865"/>
      <c r="AA43" s="871">
        <v>56</v>
      </c>
      <c r="AB43" s="871"/>
      <c r="AC43" s="865">
        <v>654</v>
      </c>
      <c r="AD43" s="865"/>
      <c r="AE43" s="865"/>
      <c r="AF43" s="871">
        <v>48</v>
      </c>
      <c r="AG43" s="871"/>
      <c r="AH43" s="865">
        <v>543</v>
      </c>
      <c r="AI43" s="865"/>
      <c r="AJ43" s="865"/>
      <c r="AK43" s="871">
        <v>72</v>
      </c>
      <c r="AL43" s="871"/>
      <c r="AM43" s="865">
        <v>889</v>
      </c>
      <c r="AN43" s="865"/>
      <c r="AO43" s="865"/>
      <c r="AP43" s="871">
        <v>77</v>
      </c>
      <c r="AQ43" s="871"/>
      <c r="AR43" s="872">
        <v>794</v>
      </c>
      <c r="AS43" s="872"/>
      <c r="AT43" s="872"/>
      <c r="AU43" s="322"/>
      <c r="AV43" s="322"/>
      <c r="AW43" s="322"/>
      <c r="AX43" s="322"/>
      <c r="AY43" s="308"/>
      <c r="AZ43" s="308"/>
      <c r="BA43" s="308"/>
      <c r="BB43" s="308"/>
      <c r="BC43" s="308"/>
      <c r="BD43" s="308"/>
      <c r="BE43" s="308"/>
      <c r="BF43" s="308"/>
      <c r="BG43" s="308"/>
      <c r="BH43" s="308"/>
    </row>
    <row r="44" spans="1:60" ht="15.75" customHeight="1">
      <c r="A44" s="817" t="s">
        <v>53</v>
      </c>
      <c r="B44" s="817"/>
      <c r="C44" s="817"/>
      <c r="D44" s="817"/>
      <c r="E44" s="817"/>
      <c r="F44" s="818"/>
      <c r="G44" s="874">
        <f>SUM(L44,Q44,V44,AA44,AF44,AK44,AP44)</f>
        <v>516</v>
      </c>
      <c r="H44" s="871"/>
      <c r="I44" s="872">
        <f>SUM(N44,S44,X44,AC44,AH44,AM44,AR44)</f>
        <v>5152</v>
      </c>
      <c r="J44" s="872"/>
      <c r="K44" s="872"/>
      <c r="L44" s="871">
        <v>90</v>
      </c>
      <c r="M44" s="871"/>
      <c r="N44" s="865">
        <v>1548</v>
      </c>
      <c r="O44" s="865"/>
      <c r="P44" s="865"/>
      <c r="Q44" s="871">
        <v>80</v>
      </c>
      <c r="R44" s="871"/>
      <c r="S44" s="865">
        <v>347</v>
      </c>
      <c r="T44" s="865"/>
      <c r="U44" s="865"/>
      <c r="V44" s="871">
        <v>83</v>
      </c>
      <c r="W44" s="871"/>
      <c r="X44" s="865">
        <v>277</v>
      </c>
      <c r="Y44" s="865"/>
      <c r="Z44" s="865"/>
      <c r="AA44" s="871">
        <v>59</v>
      </c>
      <c r="AB44" s="871"/>
      <c r="AC44" s="865">
        <v>894</v>
      </c>
      <c r="AD44" s="865"/>
      <c r="AE44" s="865"/>
      <c r="AF44" s="871">
        <v>53</v>
      </c>
      <c r="AG44" s="871"/>
      <c r="AH44" s="865">
        <v>714</v>
      </c>
      <c r="AI44" s="865"/>
      <c r="AJ44" s="865"/>
      <c r="AK44" s="871">
        <v>68</v>
      </c>
      <c r="AL44" s="871"/>
      <c r="AM44" s="865">
        <v>710</v>
      </c>
      <c r="AN44" s="865"/>
      <c r="AO44" s="865"/>
      <c r="AP44" s="871">
        <v>83</v>
      </c>
      <c r="AQ44" s="871"/>
      <c r="AR44" s="872">
        <v>662</v>
      </c>
      <c r="AS44" s="872"/>
      <c r="AT44" s="872"/>
      <c r="AU44" s="322"/>
      <c r="AV44" s="322"/>
      <c r="AW44" s="322"/>
      <c r="AX44" s="322"/>
      <c r="AY44" s="310"/>
      <c r="AZ44" s="310"/>
      <c r="BA44" s="310"/>
      <c r="BB44" s="310"/>
      <c r="BC44" s="312"/>
      <c r="BD44" s="312"/>
      <c r="BE44" s="312"/>
      <c r="BF44" s="310"/>
      <c r="BG44" s="310"/>
      <c r="BH44" s="310"/>
    </row>
    <row r="45" spans="1:60" ht="15.75" customHeight="1">
      <c r="A45" s="817" t="s">
        <v>54</v>
      </c>
      <c r="B45" s="817"/>
      <c r="C45" s="817"/>
      <c r="D45" s="817"/>
      <c r="E45" s="817"/>
      <c r="F45" s="818"/>
      <c r="G45" s="874">
        <f>SUM(L45,Q45,V45,AA45,AF45,AK45,AP45)</f>
        <v>451</v>
      </c>
      <c r="H45" s="871"/>
      <c r="I45" s="872">
        <f>SUM(N45,S45,X45,AC45,AH45,AM45,AR45)</f>
        <v>4188</v>
      </c>
      <c r="J45" s="872"/>
      <c r="K45" s="872"/>
      <c r="L45" s="871">
        <v>80</v>
      </c>
      <c r="M45" s="871"/>
      <c r="N45" s="865">
        <v>1402</v>
      </c>
      <c r="O45" s="865"/>
      <c r="P45" s="865"/>
      <c r="Q45" s="871">
        <v>75</v>
      </c>
      <c r="R45" s="871"/>
      <c r="S45" s="865">
        <v>309</v>
      </c>
      <c r="T45" s="865"/>
      <c r="U45" s="865"/>
      <c r="V45" s="871">
        <v>75</v>
      </c>
      <c r="W45" s="871"/>
      <c r="X45" s="865">
        <v>204</v>
      </c>
      <c r="Y45" s="865"/>
      <c r="Z45" s="865"/>
      <c r="AA45" s="871">
        <v>46</v>
      </c>
      <c r="AB45" s="871"/>
      <c r="AC45" s="865">
        <v>589</v>
      </c>
      <c r="AD45" s="865"/>
      <c r="AE45" s="865"/>
      <c r="AF45" s="871">
        <v>44</v>
      </c>
      <c r="AG45" s="871"/>
      <c r="AH45" s="865">
        <v>463</v>
      </c>
      <c r="AI45" s="865"/>
      <c r="AJ45" s="865"/>
      <c r="AK45" s="871">
        <v>63</v>
      </c>
      <c r="AL45" s="871"/>
      <c r="AM45" s="865">
        <v>710</v>
      </c>
      <c r="AN45" s="865"/>
      <c r="AO45" s="865"/>
      <c r="AP45" s="871">
        <v>68</v>
      </c>
      <c r="AQ45" s="871"/>
      <c r="AR45" s="872">
        <v>511</v>
      </c>
      <c r="AS45" s="872"/>
      <c r="AT45" s="872"/>
      <c r="AU45" s="322"/>
      <c r="AV45" s="322"/>
      <c r="AW45" s="322"/>
      <c r="AX45" s="322"/>
      <c r="AY45" s="310"/>
      <c r="AZ45" s="310"/>
      <c r="BA45" s="310"/>
      <c r="BB45" s="310"/>
      <c r="BC45" s="312"/>
      <c r="BD45" s="312"/>
      <c r="BE45" s="312"/>
      <c r="BF45" s="310"/>
      <c r="BG45" s="310"/>
      <c r="BH45" s="310"/>
    </row>
    <row r="46" spans="1:60" ht="15.75" customHeight="1">
      <c r="A46" s="817" t="s">
        <v>757</v>
      </c>
      <c r="B46" s="817"/>
      <c r="C46" s="817"/>
      <c r="D46" s="817"/>
      <c r="E46" s="817"/>
      <c r="F46" s="818"/>
      <c r="G46" s="874">
        <f>SUM(L46,Q46,V46,AA46,AF46,AK46,AP46)</f>
        <v>433</v>
      </c>
      <c r="H46" s="871"/>
      <c r="I46" s="872">
        <f>SUM(N46,S46,X46,AC46,AH46,AM46,AR46)</f>
        <v>4350</v>
      </c>
      <c r="J46" s="872"/>
      <c r="K46" s="872"/>
      <c r="L46" s="871">
        <v>76</v>
      </c>
      <c r="M46" s="871"/>
      <c r="N46" s="865">
        <v>1542</v>
      </c>
      <c r="O46" s="865"/>
      <c r="P46" s="865"/>
      <c r="Q46" s="871">
        <v>72</v>
      </c>
      <c r="R46" s="871"/>
      <c r="S46" s="865">
        <v>343</v>
      </c>
      <c r="T46" s="865"/>
      <c r="U46" s="865"/>
      <c r="V46" s="871">
        <v>75</v>
      </c>
      <c r="W46" s="871"/>
      <c r="X46" s="865">
        <v>208</v>
      </c>
      <c r="Y46" s="865"/>
      <c r="Z46" s="865"/>
      <c r="AA46" s="871">
        <v>45</v>
      </c>
      <c r="AB46" s="871"/>
      <c r="AC46" s="865">
        <v>566</v>
      </c>
      <c r="AD46" s="865"/>
      <c r="AE46" s="865"/>
      <c r="AF46" s="871">
        <v>42</v>
      </c>
      <c r="AG46" s="871"/>
      <c r="AH46" s="865">
        <v>442</v>
      </c>
      <c r="AI46" s="865"/>
      <c r="AJ46" s="865"/>
      <c r="AK46" s="871">
        <v>56</v>
      </c>
      <c r="AL46" s="871"/>
      <c r="AM46" s="865">
        <v>622</v>
      </c>
      <c r="AN46" s="865"/>
      <c r="AO46" s="865"/>
      <c r="AP46" s="871">
        <v>67</v>
      </c>
      <c r="AQ46" s="871"/>
      <c r="AR46" s="872">
        <v>627</v>
      </c>
      <c r="AS46" s="872"/>
      <c r="AT46" s="872"/>
      <c r="AU46" s="322"/>
      <c r="AV46" s="322"/>
      <c r="AW46" s="322"/>
      <c r="AX46" s="322"/>
      <c r="AY46" s="310"/>
      <c r="AZ46" s="310"/>
      <c r="BA46" s="310"/>
      <c r="BB46" s="310"/>
      <c r="BC46" s="312"/>
      <c r="BD46" s="312"/>
      <c r="BE46" s="312"/>
      <c r="BF46" s="310"/>
      <c r="BG46" s="310"/>
      <c r="BH46" s="310"/>
    </row>
    <row r="47" spans="1:60" ht="15.75" customHeight="1">
      <c r="A47" s="817"/>
      <c r="B47" s="817"/>
      <c r="C47" s="817"/>
      <c r="D47" s="817"/>
      <c r="E47" s="817"/>
      <c r="F47" s="818"/>
      <c r="G47" s="874"/>
      <c r="H47" s="871"/>
      <c r="I47" s="872"/>
      <c r="J47" s="872"/>
      <c r="K47" s="872"/>
      <c r="L47" s="871"/>
      <c r="M47" s="871"/>
      <c r="N47" s="865"/>
      <c r="O47" s="865"/>
      <c r="P47" s="865"/>
      <c r="Q47" s="871"/>
      <c r="R47" s="871"/>
      <c r="S47" s="865"/>
      <c r="T47" s="865"/>
      <c r="U47" s="865"/>
      <c r="V47" s="871"/>
      <c r="W47" s="871"/>
      <c r="X47" s="865"/>
      <c r="Y47" s="865"/>
      <c r="Z47" s="865"/>
      <c r="AA47" s="871"/>
      <c r="AB47" s="871"/>
      <c r="AC47" s="865"/>
      <c r="AD47" s="865"/>
      <c r="AE47" s="865"/>
      <c r="AF47" s="871"/>
      <c r="AG47" s="871"/>
      <c r="AH47" s="865"/>
      <c r="AI47" s="865"/>
      <c r="AJ47" s="865"/>
      <c r="AK47" s="871"/>
      <c r="AL47" s="871"/>
      <c r="AM47" s="865"/>
      <c r="AN47" s="865"/>
      <c r="AO47" s="865"/>
      <c r="AP47" s="871"/>
      <c r="AQ47" s="871"/>
      <c r="AR47" s="872"/>
      <c r="AS47" s="872"/>
      <c r="AT47" s="872"/>
      <c r="AU47" s="322"/>
      <c r="AV47" s="322"/>
      <c r="AW47" s="322"/>
      <c r="AX47" s="322"/>
      <c r="AY47" s="310"/>
      <c r="AZ47" s="310"/>
      <c r="BA47" s="310"/>
      <c r="BB47" s="310"/>
      <c r="BC47" s="310"/>
      <c r="BD47" s="310"/>
      <c r="BE47" s="310"/>
      <c r="BF47" s="310"/>
      <c r="BG47" s="310"/>
      <c r="BH47" s="310"/>
    </row>
    <row r="48" spans="1:60" ht="15.75" customHeight="1">
      <c r="A48" s="817" t="s">
        <v>55</v>
      </c>
      <c r="B48" s="817"/>
      <c r="C48" s="817"/>
      <c r="D48" s="817"/>
      <c r="E48" s="817"/>
      <c r="F48" s="818"/>
      <c r="G48" s="874">
        <f>SUM(L48,Q48,V48,AA48,AF48,AK48,AP48)</f>
        <v>479</v>
      </c>
      <c r="H48" s="871"/>
      <c r="I48" s="872">
        <f>SUM(N48,S48,X48,AC48,AH48,AM48,AR48)</f>
        <v>5239</v>
      </c>
      <c r="J48" s="872"/>
      <c r="K48" s="872"/>
      <c r="L48" s="871">
        <v>78</v>
      </c>
      <c r="M48" s="871"/>
      <c r="N48" s="865">
        <v>1600</v>
      </c>
      <c r="O48" s="865"/>
      <c r="P48" s="865"/>
      <c r="Q48" s="871">
        <v>73</v>
      </c>
      <c r="R48" s="871"/>
      <c r="S48" s="865">
        <v>395</v>
      </c>
      <c r="T48" s="865"/>
      <c r="U48" s="865"/>
      <c r="V48" s="871">
        <v>73</v>
      </c>
      <c r="W48" s="871"/>
      <c r="X48" s="865">
        <v>231</v>
      </c>
      <c r="Y48" s="865"/>
      <c r="Z48" s="865"/>
      <c r="AA48" s="871">
        <v>56</v>
      </c>
      <c r="AB48" s="871"/>
      <c r="AC48" s="865">
        <v>908</v>
      </c>
      <c r="AD48" s="865"/>
      <c r="AE48" s="865"/>
      <c r="AF48" s="871">
        <v>55</v>
      </c>
      <c r="AG48" s="871"/>
      <c r="AH48" s="865">
        <v>658</v>
      </c>
      <c r="AI48" s="865"/>
      <c r="AJ48" s="865"/>
      <c r="AK48" s="871">
        <v>72</v>
      </c>
      <c r="AL48" s="871"/>
      <c r="AM48" s="865">
        <v>716</v>
      </c>
      <c r="AN48" s="865"/>
      <c r="AO48" s="865"/>
      <c r="AP48" s="871">
        <v>72</v>
      </c>
      <c r="AQ48" s="871"/>
      <c r="AR48" s="872">
        <v>731</v>
      </c>
      <c r="AS48" s="872"/>
      <c r="AT48" s="872"/>
      <c r="AU48" s="322"/>
      <c r="AV48" s="322"/>
      <c r="AW48" s="322"/>
      <c r="AX48" s="322"/>
      <c r="AY48" s="337"/>
      <c r="AZ48" s="337"/>
      <c r="BA48" s="337"/>
      <c r="BB48" s="337"/>
      <c r="BC48" s="337"/>
      <c r="BD48" s="337"/>
      <c r="BE48" s="337"/>
      <c r="BF48" s="337"/>
      <c r="BG48" s="337"/>
      <c r="BH48" s="337"/>
    </row>
    <row r="49" spans="1:60" ht="15.75" customHeight="1">
      <c r="A49" s="817" t="s">
        <v>56</v>
      </c>
      <c r="B49" s="817"/>
      <c r="C49" s="817"/>
      <c r="D49" s="817"/>
      <c r="E49" s="817"/>
      <c r="F49" s="818"/>
      <c r="G49" s="874">
        <f>SUM(L49,Q49,V49,AA49,AF49,AK49,AP49)</f>
        <v>492</v>
      </c>
      <c r="H49" s="871"/>
      <c r="I49" s="872">
        <f>SUM(N49,S49,X49,AC49,AH49,AM49,AR49)</f>
        <v>4673</v>
      </c>
      <c r="J49" s="872"/>
      <c r="K49" s="872"/>
      <c r="L49" s="871">
        <v>87</v>
      </c>
      <c r="M49" s="871"/>
      <c r="N49" s="865">
        <v>1572</v>
      </c>
      <c r="O49" s="865"/>
      <c r="P49" s="865"/>
      <c r="Q49" s="871">
        <v>86</v>
      </c>
      <c r="R49" s="871"/>
      <c r="S49" s="865">
        <v>326</v>
      </c>
      <c r="T49" s="865"/>
      <c r="U49" s="865"/>
      <c r="V49" s="871">
        <v>72</v>
      </c>
      <c r="W49" s="871"/>
      <c r="X49" s="865">
        <v>209</v>
      </c>
      <c r="Y49" s="865"/>
      <c r="Z49" s="865"/>
      <c r="AA49" s="871">
        <v>44</v>
      </c>
      <c r="AB49" s="871"/>
      <c r="AC49" s="865">
        <v>543</v>
      </c>
      <c r="AD49" s="865"/>
      <c r="AE49" s="865"/>
      <c r="AF49" s="871">
        <v>51</v>
      </c>
      <c r="AG49" s="871"/>
      <c r="AH49" s="865">
        <v>562</v>
      </c>
      <c r="AI49" s="865"/>
      <c r="AJ49" s="865"/>
      <c r="AK49" s="871">
        <v>74</v>
      </c>
      <c r="AL49" s="871"/>
      <c r="AM49" s="865">
        <v>739</v>
      </c>
      <c r="AN49" s="865"/>
      <c r="AO49" s="865"/>
      <c r="AP49" s="871">
        <v>78</v>
      </c>
      <c r="AQ49" s="871"/>
      <c r="AR49" s="872">
        <v>722</v>
      </c>
      <c r="AS49" s="872"/>
      <c r="AT49" s="872"/>
      <c r="AU49" s="322"/>
      <c r="AV49" s="322"/>
      <c r="AW49" s="322"/>
      <c r="AX49" s="322"/>
      <c r="AY49" s="325"/>
      <c r="AZ49" s="325"/>
      <c r="BA49" s="325"/>
      <c r="BB49" s="325"/>
      <c r="BC49" s="325"/>
      <c r="BD49" s="325"/>
      <c r="BE49" s="325"/>
      <c r="BF49" s="325"/>
      <c r="BG49" s="325"/>
      <c r="BH49" s="325"/>
    </row>
    <row r="50" spans="1:46" ht="11.25" customHeight="1">
      <c r="A50" s="819"/>
      <c r="B50" s="819"/>
      <c r="C50" s="819"/>
      <c r="D50" s="819"/>
      <c r="E50" s="819"/>
      <c r="F50" s="820"/>
      <c r="G50" s="357"/>
      <c r="H50" s="354"/>
      <c r="I50" s="353"/>
      <c r="J50" s="354"/>
      <c r="K50" s="354"/>
      <c r="L50" s="353"/>
      <c r="M50" s="354"/>
      <c r="N50" s="353"/>
      <c r="O50" s="354"/>
      <c r="P50" s="354"/>
      <c r="Q50" s="353"/>
      <c r="R50" s="354"/>
      <c r="S50" s="353"/>
      <c r="T50" s="354"/>
      <c r="U50" s="356"/>
      <c r="V50" s="873"/>
      <c r="W50" s="873"/>
      <c r="X50" s="353"/>
      <c r="Y50" s="354"/>
      <c r="Z50" s="354"/>
      <c r="AA50" s="353"/>
      <c r="AB50" s="354"/>
      <c r="AC50" s="353"/>
      <c r="AD50" s="355"/>
      <c r="AE50" s="355"/>
      <c r="AF50" s="353"/>
      <c r="AG50" s="354"/>
      <c r="AH50" s="353"/>
      <c r="AI50" s="354"/>
      <c r="AJ50" s="354"/>
      <c r="AK50" s="353"/>
      <c r="AL50" s="354"/>
      <c r="AM50" s="353"/>
      <c r="AN50" s="354"/>
      <c r="AO50" s="354"/>
      <c r="AP50" s="353"/>
      <c r="AQ50" s="354"/>
      <c r="AR50" s="353"/>
      <c r="AS50" s="352"/>
      <c r="AT50" s="324"/>
    </row>
    <row r="51" spans="1:47" ht="15" customHeight="1">
      <c r="A51" s="319"/>
      <c r="G51" s="329"/>
      <c r="I51" s="329"/>
      <c r="L51" s="329"/>
      <c r="N51" s="329"/>
      <c r="Q51" s="329"/>
      <c r="S51" s="329"/>
      <c r="V51" s="329"/>
      <c r="X51" s="329"/>
      <c r="AA51" s="329"/>
      <c r="AC51" s="329"/>
      <c r="AF51" s="329"/>
      <c r="AH51" s="329"/>
      <c r="AK51" s="329"/>
      <c r="AM51" s="329"/>
      <c r="AP51" s="329"/>
      <c r="AR51" s="329"/>
      <c r="AS51" s="312"/>
      <c r="AT51" s="310"/>
      <c r="AU51" s="339"/>
    </row>
    <row r="52" spans="7:51" ht="15" customHeight="1">
      <c r="G52" s="329"/>
      <c r="I52" s="329"/>
      <c r="L52" s="329"/>
      <c r="N52" s="329"/>
      <c r="Q52" s="329"/>
      <c r="S52" s="329"/>
      <c r="V52" s="329"/>
      <c r="X52" s="329"/>
      <c r="AA52" s="329"/>
      <c r="AC52" s="329"/>
      <c r="AF52" s="329"/>
      <c r="AH52" s="329"/>
      <c r="AK52" s="329"/>
      <c r="AM52" s="329"/>
      <c r="AP52" s="329"/>
      <c r="AR52" s="329"/>
      <c r="AS52" s="312"/>
      <c r="AT52" s="310"/>
      <c r="AU52" s="338"/>
      <c r="AV52" s="338"/>
      <c r="AW52" s="338"/>
      <c r="AX52" s="338"/>
      <c r="AY52" s="351"/>
    </row>
    <row r="53" spans="1:60" ht="12.75" customHeight="1">
      <c r="A53" s="334"/>
      <c r="AE53" s="311"/>
      <c r="AF53" s="309"/>
      <c r="AG53" s="309"/>
      <c r="AH53" s="309"/>
      <c r="AI53" s="309"/>
      <c r="AJ53" s="308"/>
      <c r="AK53" s="312"/>
      <c r="AM53" s="312"/>
      <c r="AN53" s="314"/>
      <c r="AU53" s="350"/>
      <c r="AV53" s="350"/>
      <c r="AW53" s="350"/>
      <c r="AX53" s="350"/>
      <c r="AY53" s="350"/>
      <c r="AZ53" s="350"/>
      <c r="BA53" s="350"/>
      <c r="BB53" s="350"/>
      <c r="BC53" s="350"/>
      <c r="BD53" s="350"/>
      <c r="BE53" s="350"/>
      <c r="BF53" s="350"/>
      <c r="BG53" s="350"/>
      <c r="BH53" s="350"/>
    </row>
    <row r="54" spans="1:60" ht="12.75" customHeight="1">
      <c r="A54" s="342"/>
      <c r="B54" s="339"/>
      <c r="C54" s="339"/>
      <c r="D54" s="339"/>
      <c r="E54" s="339"/>
      <c r="F54" s="339"/>
      <c r="G54" s="339"/>
      <c r="X54" s="339"/>
      <c r="Y54" s="339"/>
      <c r="Z54" s="339"/>
      <c r="AA54" s="339"/>
      <c r="AB54" s="339"/>
      <c r="AC54" s="339"/>
      <c r="AD54" s="339"/>
      <c r="AE54" s="339"/>
      <c r="AF54" s="339"/>
      <c r="AG54" s="339"/>
      <c r="AH54" s="339"/>
      <c r="AI54" s="339"/>
      <c r="AJ54" s="339"/>
      <c r="AK54" s="339"/>
      <c r="AL54" s="339"/>
      <c r="AM54" s="339"/>
      <c r="AN54" s="339"/>
      <c r="AO54" s="339"/>
      <c r="AP54" s="339"/>
      <c r="AQ54" s="339"/>
      <c r="AR54" s="339"/>
      <c r="AS54" s="339"/>
      <c r="AT54" s="339"/>
      <c r="AU54" s="349"/>
      <c r="AV54" s="349"/>
      <c r="AW54" s="349"/>
      <c r="AX54" s="349"/>
      <c r="AY54" s="349"/>
      <c r="AZ54" s="349"/>
      <c r="BA54" s="349"/>
      <c r="BB54" s="349"/>
      <c r="BC54" s="349"/>
      <c r="BD54" s="308"/>
      <c r="BE54" s="308"/>
      <c r="BF54" s="308"/>
      <c r="BG54" s="308"/>
      <c r="BH54" s="308"/>
    </row>
    <row r="55" spans="1:60" ht="18" customHeight="1">
      <c r="A55" s="308"/>
      <c r="B55" s="308"/>
      <c r="C55" s="308"/>
      <c r="D55" s="308"/>
      <c r="E55" s="308"/>
      <c r="F55" s="308"/>
      <c r="G55" s="308"/>
      <c r="H55" s="308"/>
      <c r="I55" s="308"/>
      <c r="J55" s="308"/>
      <c r="K55" s="308"/>
      <c r="L55" s="308"/>
      <c r="M55" s="308"/>
      <c r="N55" s="308"/>
      <c r="O55" s="308"/>
      <c r="P55" s="308"/>
      <c r="Q55" s="308"/>
      <c r="R55" s="308"/>
      <c r="S55" s="308"/>
      <c r="T55" s="308"/>
      <c r="U55" s="308"/>
      <c r="V55" s="308"/>
      <c r="W55" s="308"/>
      <c r="X55" s="308"/>
      <c r="Y55" s="308"/>
      <c r="Z55" s="308"/>
      <c r="AA55" s="308"/>
      <c r="AB55" s="308"/>
      <c r="AC55" s="308"/>
      <c r="AD55" s="308"/>
      <c r="AE55" s="308"/>
      <c r="AF55" s="308"/>
      <c r="AG55" s="308"/>
      <c r="AH55" s="308"/>
      <c r="AI55" s="308"/>
      <c r="AJ55" s="308"/>
      <c r="AK55" s="308"/>
      <c r="AL55" s="308"/>
      <c r="AM55" s="308"/>
      <c r="AN55" s="308"/>
      <c r="AO55" s="308"/>
      <c r="AP55" s="308"/>
      <c r="AQ55" s="308"/>
      <c r="AR55" s="308"/>
      <c r="AS55" s="308"/>
      <c r="AT55" s="308"/>
      <c r="AU55" s="337"/>
      <c r="AV55" s="337"/>
      <c r="AW55" s="337"/>
      <c r="AX55" s="337"/>
      <c r="AY55" s="337"/>
      <c r="AZ55" s="337"/>
      <c r="BA55" s="337"/>
      <c r="BB55" s="337"/>
      <c r="BC55" s="337"/>
      <c r="BD55" s="337"/>
      <c r="BE55" s="337"/>
      <c r="BF55" s="337"/>
      <c r="BG55" s="337"/>
      <c r="BH55" s="337"/>
    </row>
    <row r="56" spans="1:56" ht="12.75" customHeight="1">
      <c r="A56" s="308"/>
      <c r="B56" s="308"/>
      <c r="C56" s="308"/>
      <c r="D56" s="308"/>
      <c r="E56" s="308"/>
      <c r="F56" s="308"/>
      <c r="G56" s="308"/>
      <c r="H56" s="308"/>
      <c r="I56" s="308"/>
      <c r="J56" s="308"/>
      <c r="K56" s="308"/>
      <c r="L56" s="308"/>
      <c r="M56" s="308"/>
      <c r="N56" s="308"/>
      <c r="O56" s="308"/>
      <c r="P56" s="308"/>
      <c r="Q56" s="308"/>
      <c r="R56" s="308"/>
      <c r="S56" s="308"/>
      <c r="T56" s="308"/>
      <c r="U56" s="308"/>
      <c r="V56" s="308"/>
      <c r="W56" s="308"/>
      <c r="X56" s="308"/>
      <c r="Y56" s="308"/>
      <c r="Z56" s="308"/>
      <c r="AA56" s="308"/>
      <c r="AB56" s="308"/>
      <c r="AC56" s="308"/>
      <c r="AD56" s="308"/>
      <c r="AE56" s="308"/>
      <c r="AF56" s="308"/>
      <c r="AG56" s="308"/>
      <c r="AH56" s="308"/>
      <c r="AI56" s="308"/>
      <c r="AJ56" s="308"/>
      <c r="AK56" s="308"/>
      <c r="AL56" s="308"/>
      <c r="AM56" s="308"/>
      <c r="AN56" s="308"/>
      <c r="AO56" s="308"/>
      <c r="AP56" s="308"/>
      <c r="AQ56" s="308"/>
      <c r="AR56" s="308"/>
      <c r="AS56" s="308"/>
      <c r="AT56" s="308"/>
      <c r="AU56" s="310"/>
      <c r="AV56" s="310"/>
      <c r="AW56" s="310"/>
      <c r="AX56" s="310"/>
      <c r="AZ56" s="329"/>
      <c r="BB56" s="329"/>
      <c r="BD56" s="329"/>
    </row>
    <row r="57" spans="1:60" ht="12.75" customHeight="1">
      <c r="A57" s="308"/>
      <c r="I57" s="329"/>
      <c r="L57" s="329"/>
      <c r="P57" s="329"/>
      <c r="S57" s="329"/>
      <c r="U57" s="305"/>
      <c r="V57" s="329"/>
      <c r="W57" s="305"/>
      <c r="X57" s="307"/>
      <c r="Y57" s="329"/>
      <c r="Z57" s="307"/>
      <c r="AC57" s="329"/>
      <c r="AD57" s="305"/>
      <c r="AE57" s="305"/>
      <c r="AF57" s="329"/>
      <c r="AH57" s="306"/>
      <c r="AI57" s="329"/>
      <c r="AL57" s="329"/>
      <c r="AO57" s="329"/>
      <c r="AR57" s="329"/>
      <c r="AS57" s="329"/>
      <c r="AT57" s="329"/>
      <c r="AU57" s="310"/>
      <c r="AV57" s="310"/>
      <c r="AW57" s="310"/>
      <c r="AX57" s="310"/>
      <c r="AY57" s="312"/>
      <c r="AZ57" s="310"/>
      <c r="BA57" s="310"/>
      <c r="BB57" s="310"/>
      <c r="BC57" s="310"/>
      <c r="BD57" s="310"/>
      <c r="BE57" s="310"/>
      <c r="BF57" s="310"/>
      <c r="BG57" s="310"/>
      <c r="BH57" s="310"/>
    </row>
    <row r="58" spans="1:60" ht="12.75" customHeight="1">
      <c r="A58" s="308"/>
      <c r="B58" s="308"/>
      <c r="C58" s="308"/>
      <c r="D58" s="308"/>
      <c r="E58" s="308"/>
      <c r="F58" s="308"/>
      <c r="G58" s="308"/>
      <c r="H58" s="308"/>
      <c r="I58" s="309"/>
      <c r="J58" s="309"/>
      <c r="K58" s="309"/>
      <c r="L58" s="309"/>
      <c r="M58" s="309"/>
      <c r="N58" s="309"/>
      <c r="O58" s="309"/>
      <c r="P58" s="310"/>
      <c r="Q58" s="310"/>
      <c r="R58" s="310"/>
      <c r="S58" s="309"/>
      <c r="T58" s="309"/>
      <c r="U58" s="309"/>
      <c r="V58" s="310"/>
      <c r="W58" s="310"/>
      <c r="X58" s="310"/>
      <c r="Y58" s="309"/>
      <c r="Z58" s="309"/>
      <c r="AA58" s="309"/>
      <c r="AB58" s="309"/>
      <c r="AC58" s="310"/>
      <c r="AD58" s="310"/>
      <c r="AE58" s="310"/>
      <c r="AF58" s="309"/>
      <c r="AG58" s="309"/>
      <c r="AH58" s="309"/>
      <c r="AI58" s="310"/>
      <c r="AJ58" s="310"/>
      <c r="AK58" s="310"/>
      <c r="AL58" s="309"/>
      <c r="AM58" s="309"/>
      <c r="AN58" s="309"/>
      <c r="AO58" s="310"/>
      <c r="AP58" s="310"/>
      <c r="AQ58" s="310"/>
      <c r="AR58" s="344"/>
      <c r="AS58" s="344"/>
      <c r="AT58" s="344"/>
      <c r="AU58" s="310"/>
      <c r="AV58" s="310"/>
      <c r="AW58" s="310"/>
      <c r="AX58" s="310"/>
      <c r="AY58" s="312"/>
      <c r="AZ58" s="310"/>
      <c r="BA58" s="310"/>
      <c r="BB58" s="310"/>
      <c r="BC58" s="310"/>
      <c r="BD58" s="310"/>
      <c r="BE58" s="310"/>
      <c r="BF58" s="310"/>
      <c r="BG58" s="310"/>
      <c r="BH58" s="310"/>
    </row>
    <row r="59" spans="1:60" ht="12.75" customHeight="1">
      <c r="A59" s="348"/>
      <c r="B59" s="348"/>
      <c r="C59" s="348"/>
      <c r="D59" s="348"/>
      <c r="E59" s="348"/>
      <c r="F59" s="348"/>
      <c r="G59" s="348"/>
      <c r="H59" s="348"/>
      <c r="I59" s="328"/>
      <c r="J59" s="328"/>
      <c r="K59" s="328"/>
      <c r="L59" s="328"/>
      <c r="M59" s="328"/>
      <c r="N59" s="328"/>
      <c r="O59" s="328"/>
      <c r="P59" s="337"/>
      <c r="Q59" s="337"/>
      <c r="R59" s="337"/>
      <c r="S59" s="328"/>
      <c r="T59" s="328"/>
      <c r="U59" s="328"/>
      <c r="V59" s="337"/>
      <c r="W59" s="337"/>
      <c r="X59" s="337"/>
      <c r="Y59" s="328"/>
      <c r="Z59" s="328"/>
      <c r="AA59" s="328"/>
      <c r="AB59" s="328"/>
      <c r="AC59" s="337"/>
      <c r="AD59" s="337"/>
      <c r="AE59" s="337"/>
      <c r="AF59" s="328"/>
      <c r="AG59" s="328"/>
      <c r="AH59" s="328"/>
      <c r="AI59" s="337"/>
      <c r="AJ59" s="337"/>
      <c r="AK59" s="337"/>
      <c r="AL59" s="328"/>
      <c r="AM59" s="328"/>
      <c r="AN59" s="328"/>
      <c r="AO59" s="337"/>
      <c r="AP59" s="337"/>
      <c r="AQ59" s="337"/>
      <c r="AR59" s="347"/>
      <c r="AS59" s="347"/>
      <c r="AT59" s="347"/>
      <c r="AU59" s="310"/>
      <c r="AV59" s="310"/>
      <c r="AW59" s="310"/>
      <c r="AX59" s="310"/>
      <c r="AY59" s="310"/>
      <c r="AZ59" s="310"/>
      <c r="BA59" s="310"/>
      <c r="BB59" s="310"/>
      <c r="BC59" s="310"/>
      <c r="BD59" s="310"/>
      <c r="BE59" s="310"/>
      <c r="BF59" s="310"/>
      <c r="BG59" s="310"/>
      <c r="BH59" s="310"/>
    </row>
    <row r="60" spans="1:60" ht="12.75" customHeight="1">
      <c r="A60" s="341"/>
      <c r="B60" s="341"/>
      <c r="C60" s="341"/>
      <c r="D60" s="341"/>
      <c r="E60" s="341"/>
      <c r="F60" s="341"/>
      <c r="G60" s="341"/>
      <c r="H60" s="341"/>
      <c r="I60" s="340"/>
      <c r="J60" s="340"/>
      <c r="K60" s="340"/>
      <c r="L60" s="340"/>
      <c r="M60" s="340"/>
      <c r="N60" s="340"/>
      <c r="O60" s="340"/>
      <c r="P60" s="340"/>
      <c r="Q60" s="340"/>
      <c r="R60" s="340"/>
      <c r="S60" s="340"/>
      <c r="T60" s="340"/>
      <c r="U60" s="346"/>
      <c r="V60" s="346"/>
      <c r="W60" s="346"/>
      <c r="X60" s="340"/>
      <c r="Y60" s="340"/>
      <c r="Z60" s="340"/>
      <c r="AA60" s="340"/>
      <c r="AB60" s="340"/>
      <c r="AC60" s="340"/>
      <c r="AD60" s="345"/>
      <c r="AE60" s="345"/>
      <c r="AF60" s="340"/>
      <c r="AG60" s="340"/>
      <c r="AH60" s="340"/>
      <c r="AI60" s="340"/>
      <c r="AJ60" s="340"/>
      <c r="AK60" s="340"/>
      <c r="AL60" s="340"/>
      <c r="AM60" s="340"/>
      <c r="AN60" s="340"/>
      <c r="AO60" s="340"/>
      <c r="AP60" s="340"/>
      <c r="AQ60" s="340"/>
      <c r="AR60" s="340"/>
      <c r="AS60" s="328"/>
      <c r="AT60" s="328"/>
      <c r="AU60" s="310"/>
      <c r="AV60" s="310"/>
      <c r="AW60" s="310"/>
      <c r="AX60" s="310"/>
      <c r="AY60" s="312"/>
      <c r="AZ60" s="310"/>
      <c r="BA60" s="310"/>
      <c r="BB60" s="310"/>
      <c r="BC60" s="310"/>
      <c r="BD60" s="310"/>
      <c r="BE60" s="310"/>
      <c r="BF60" s="310"/>
      <c r="BG60" s="310"/>
      <c r="BH60" s="310"/>
    </row>
    <row r="61" spans="1:60" ht="12.75" customHeight="1">
      <c r="A61" s="308"/>
      <c r="B61" s="308"/>
      <c r="C61" s="308"/>
      <c r="D61" s="308"/>
      <c r="E61" s="308"/>
      <c r="F61" s="308"/>
      <c r="G61" s="308"/>
      <c r="H61" s="308"/>
      <c r="I61" s="329"/>
      <c r="J61" s="340"/>
      <c r="K61" s="340"/>
      <c r="L61" s="329"/>
      <c r="M61" s="340"/>
      <c r="N61" s="340"/>
      <c r="O61" s="340"/>
      <c r="P61" s="329"/>
      <c r="Q61" s="340"/>
      <c r="R61" s="340"/>
      <c r="S61" s="329"/>
      <c r="T61" s="340"/>
      <c r="U61" s="340"/>
      <c r="V61" s="329"/>
      <c r="W61" s="340"/>
      <c r="X61" s="346"/>
      <c r="Y61" s="329"/>
      <c r="Z61" s="346"/>
      <c r="AA61" s="340"/>
      <c r="AB61" s="340"/>
      <c r="AC61" s="329"/>
      <c r="AD61" s="340"/>
      <c r="AE61" s="340"/>
      <c r="AF61" s="329"/>
      <c r="AG61" s="340"/>
      <c r="AH61" s="345"/>
      <c r="AI61" s="329"/>
      <c r="AJ61" s="340"/>
      <c r="AK61" s="340"/>
      <c r="AL61" s="329"/>
      <c r="AM61" s="340"/>
      <c r="AN61" s="340"/>
      <c r="AO61" s="329"/>
      <c r="AP61" s="340"/>
      <c r="AQ61" s="340"/>
      <c r="AR61" s="329"/>
      <c r="AS61" s="329"/>
      <c r="AT61" s="328"/>
      <c r="AU61" s="310"/>
      <c r="AV61" s="310"/>
      <c r="AW61" s="310"/>
      <c r="AX61" s="310"/>
      <c r="AY61" s="310"/>
      <c r="AZ61" s="310"/>
      <c r="BA61" s="310"/>
      <c r="BB61" s="310"/>
      <c r="BC61" s="310"/>
      <c r="BD61" s="310"/>
      <c r="BE61" s="310"/>
      <c r="BF61" s="310"/>
      <c r="BG61" s="310"/>
      <c r="BH61" s="310"/>
    </row>
    <row r="62" spans="1:60" ht="12.75" customHeight="1">
      <c r="A62" s="308"/>
      <c r="B62" s="308"/>
      <c r="C62" s="308"/>
      <c r="D62" s="308"/>
      <c r="E62" s="308"/>
      <c r="F62" s="308"/>
      <c r="G62" s="308"/>
      <c r="H62" s="308"/>
      <c r="I62" s="310"/>
      <c r="J62" s="310"/>
      <c r="K62" s="310"/>
      <c r="L62" s="309"/>
      <c r="M62" s="309"/>
      <c r="N62" s="309"/>
      <c r="O62" s="309"/>
      <c r="P62" s="310"/>
      <c r="Q62" s="310"/>
      <c r="R62" s="310"/>
      <c r="S62" s="310"/>
      <c r="T62" s="310"/>
      <c r="U62" s="310"/>
      <c r="V62" s="310"/>
      <c r="W62" s="310"/>
      <c r="X62" s="310"/>
      <c r="Y62" s="309"/>
      <c r="Z62" s="309"/>
      <c r="AA62" s="309"/>
      <c r="AB62" s="309"/>
      <c r="AC62" s="310"/>
      <c r="AD62" s="310"/>
      <c r="AE62" s="310"/>
      <c r="AF62" s="310"/>
      <c r="AG62" s="310"/>
      <c r="AH62" s="310"/>
      <c r="AI62" s="310"/>
      <c r="AJ62" s="310"/>
      <c r="AK62" s="310"/>
      <c r="AL62" s="310"/>
      <c r="AM62" s="310"/>
      <c r="AN62" s="310"/>
      <c r="AO62" s="310"/>
      <c r="AP62" s="310"/>
      <c r="AQ62" s="310"/>
      <c r="AR62" s="344"/>
      <c r="AS62" s="344"/>
      <c r="AT62" s="344"/>
      <c r="AU62" s="310"/>
      <c r="AV62" s="310"/>
      <c r="AW62" s="310"/>
      <c r="AX62" s="310"/>
      <c r="AY62" s="340"/>
      <c r="AZ62" s="329"/>
      <c r="BA62" s="340"/>
      <c r="BB62" s="329"/>
      <c r="BC62" s="340"/>
      <c r="BD62" s="329"/>
      <c r="BE62" s="340"/>
      <c r="BF62" s="340"/>
      <c r="BG62" s="340"/>
      <c r="BH62" s="340"/>
    </row>
    <row r="63" spans="1:60" ht="12.75" customHeight="1">
      <c r="A63" s="308"/>
      <c r="B63" s="308"/>
      <c r="C63" s="308"/>
      <c r="D63" s="308"/>
      <c r="E63" s="308"/>
      <c r="F63" s="308"/>
      <c r="G63" s="308"/>
      <c r="H63" s="308"/>
      <c r="I63" s="310"/>
      <c r="J63" s="310"/>
      <c r="K63" s="310"/>
      <c r="L63" s="309"/>
      <c r="M63" s="309"/>
      <c r="N63" s="309"/>
      <c r="O63" s="309"/>
      <c r="P63" s="310"/>
      <c r="Q63" s="310"/>
      <c r="R63" s="310"/>
      <c r="S63" s="310"/>
      <c r="T63" s="310"/>
      <c r="U63" s="310"/>
      <c r="V63" s="310"/>
      <c r="W63" s="310"/>
      <c r="X63" s="310"/>
      <c r="Y63" s="309"/>
      <c r="Z63" s="309"/>
      <c r="AA63" s="309"/>
      <c r="AB63" s="309"/>
      <c r="AC63" s="310"/>
      <c r="AD63" s="310"/>
      <c r="AE63" s="310"/>
      <c r="AF63" s="310"/>
      <c r="AG63" s="310"/>
      <c r="AH63" s="310"/>
      <c r="AI63" s="310"/>
      <c r="AJ63" s="310"/>
      <c r="AK63" s="310"/>
      <c r="AL63" s="310"/>
      <c r="AM63" s="310"/>
      <c r="AN63" s="310"/>
      <c r="AO63" s="310"/>
      <c r="AP63" s="310"/>
      <c r="AQ63" s="310"/>
      <c r="AR63" s="344"/>
      <c r="AS63" s="344"/>
      <c r="AT63" s="344"/>
      <c r="AU63" s="310"/>
      <c r="AV63" s="310"/>
      <c r="AW63" s="310"/>
      <c r="AX63" s="310"/>
      <c r="AY63" s="310"/>
      <c r="AZ63" s="310"/>
      <c r="BA63" s="310"/>
      <c r="BB63" s="310"/>
      <c r="BC63" s="310"/>
      <c r="BD63" s="310"/>
      <c r="BE63" s="310"/>
      <c r="BF63" s="310"/>
      <c r="BG63" s="310"/>
      <c r="BH63" s="310"/>
    </row>
    <row r="64" spans="1:60" ht="25.5" customHeight="1">
      <c r="A64" s="308"/>
      <c r="B64" s="308"/>
      <c r="C64" s="308"/>
      <c r="D64" s="308"/>
      <c r="E64" s="308"/>
      <c r="F64" s="308"/>
      <c r="G64" s="308"/>
      <c r="H64" s="308"/>
      <c r="I64" s="310"/>
      <c r="J64" s="310"/>
      <c r="K64" s="310"/>
      <c r="L64" s="309"/>
      <c r="M64" s="309"/>
      <c r="N64" s="309"/>
      <c r="O64" s="309"/>
      <c r="P64" s="310"/>
      <c r="Q64" s="310"/>
      <c r="R64" s="310"/>
      <c r="S64" s="310"/>
      <c r="T64" s="310"/>
      <c r="U64" s="310"/>
      <c r="V64" s="310"/>
      <c r="W64" s="310"/>
      <c r="X64" s="310"/>
      <c r="Y64" s="309"/>
      <c r="Z64" s="309"/>
      <c r="AA64" s="309"/>
      <c r="AB64" s="309"/>
      <c r="AC64" s="310"/>
      <c r="AD64" s="310"/>
      <c r="AE64" s="310"/>
      <c r="AF64" s="310"/>
      <c r="AG64" s="310"/>
      <c r="AH64" s="310"/>
      <c r="AI64" s="310"/>
      <c r="AJ64" s="310"/>
      <c r="AK64" s="310"/>
      <c r="AL64" s="310"/>
      <c r="AM64" s="310"/>
      <c r="AN64" s="310"/>
      <c r="AO64" s="310"/>
      <c r="AP64" s="310"/>
      <c r="AQ64" s="310"/>
      <c r="AR64" s="344"/>
      <c r="AS64" s="344"/>
      <c r="AT64" s="344"/>
      <c r="AU64" s="310"/>
      <c r="AV64" s="310"/>
      <c r="AW64" s="310"/>
      <c r="AX64" s="310"/>
      <c r="AY64" s="310"/>
      <c r="AZ64" s="310"/>
      <c r="BA64" s="310"/>
      <c r="BB64" s="310"/>
      <c r="BC64" s="310"/>
      <c r="BD64" s="310"/>
      <c r="BE64" s="310"/>
      <c r="BF64" s="310"/>
      <c r="BG64" s="310"/>
      <c r="BH64" s="310"/>
    </row>
    <row r="65" spans="1:60" ht="12.75" customHeight="1">
      <c r="A65" s="308"/>
      <c r="B65" s="308"/>
      <c r="C65" s="308"/>
      <c r="D65" s="308"/>
      <c r="E65" s="308"/>
      <c r="F65" s="308"/>
      <c r="G65" s="308"/>
      <c r="H65" s="308"/>
      <c r="I65" s="310"/>
      <c r="J65" s="310"/>
      <c r="K65" s="310"/>
      <c r="L65" s="309"/>
      <c r="M65" s="309"/>
      <c r="N65" s="309"/>
      <c r="O65" s="309"/>
      <c r="P65" s="310"/>
      <c r="Q65" s="310"/>
      <c r="R65" s="310"/>
      <c r="S65" s="310"/>
      <c r="T65" s="310"/>
      <c r="U65" s="310"/>
      <c r="V65" s="310"/>
      <c r="W65" s="310"/>
      <c r="X65" s="310"/>
      <c r="Y65" s="309"/>
      <c r="Z65" s="309"/>
      <c r="AA65" s="309"/>
      <c r="AB65" s="309"/>
      <c r="AC65" s="310"/>
      <c r="AD65" s="310"/>
      <c r="AE65" s="310"/>
      <c r="AF65" s="310"/>
      <c r="AG65" s="310"/>
      <c r="AH65" s="310"/>
      <c r="AI65" s="310"/>
      <c r="AJ65" s="310"/>
      <c r="AK65" s="310"/>
      <c r="AL65" s="310"/>
      <c r="AM65" s="310"/>
      <c r="AN65" s="310"/>
      <c r="AO65" s="310"/>
      <c r="AP65" s="310"/>
      <c r="AQ65" s="310"/>
      <c r="AR65" s="344"/>
      <c r="AS65" s="344"/>
      <c r="AT65" s="344"/>
      <c r="AU65" s="310"/>
      <c r="AV65" s="310"/>
      <c r="AW65" s="310"/>
      <c r="AX65" s="310"/>
      <c r="AY65" s="310"/>
      <c r="AZ65" s="310"/>
      <c r="BA65" s="310"/>
      <c r="BB65" s="310"/>
      <c r="BC65" s="310"/>
      <c r="BD65" s="310"/>
      <c r="BE65" s="310"/>
      <c r="BF65" s="310"/>
      <c r="BG65" s="310"/>
      <c r="BH65" s="310"/>
    </row>
    <row r="66" spans="1:60" ht="12.75" customHeight="1">
      <c r="A66" s="308"/>
      <c r="B66" s="308"/>
      <c r="C66" s="308"/>
      <c r="D66" s="308"/>
      <c r="E66" s="308"/>
      <c r="F66" s="308"/>
      <c r="G66" s="308"/>
      <c r="H66" s="308"/>
      <c r="I66" s="310"/>
      <c r="J66" s="310"/>
      <c r="K66" s="310"/>
      <c r="L66" s="309"/>
      <c r="M66" s="309"/>
      <c r="N66" s="309"/>
      <c r="O66" s="309"/>
      <c r="P66" s="310"/>
      <c r="Q66" s="310"/>
      <c r="R66" s="310"/>
      <c r="S66" s="310"/>
      <c r="T66" s="310"/>
      <c r="U66" s="310"/>
      <c r="V66" s="310"/>
      <c r="W66" s="310"/>
      <c r="X66" s="310"/>
      <c r="Y66" s="309"/>
      <c r="Z66" s="309"/>
      <c r="AA66" s="309"/>
      <c r="AB66" s="309"/>
      <c r="AC66" s="310"/>
      <c r="AD66" s="310"/>
      <c r="AE66" s="310"/>
      <c r="AF66" s="310"/>
      <c r="AG66" s="310"/>
      <c r="AH66" s="310"/>
      <c r="AI66" s="310"/>
      <c r="AJ66" s="310"/>
      <c r="AK66" s="310"/>
      <c r="AL66" s="310"/>
      <c r="AM66" s="310"/>
      <c r="AN66" s="310"/>
      <c r="AO66" s="310"/>
      <c r="AP66" s="310"/>
      <c r="AQ66" s="310"/>
      <c r="AR66" s="344"/>
      <c r="AS66" s="344"/>
      <c r="AT66" s="344"/>
      <c r="AU66" s="310"/>
      <c r="AV66" s="310"/>
      <c r="AW66" s="310"/>
      <c r="AX66" s="310"/>
      <c r="AY66" s="312"/>
      <c r="AZ66" s="310"/>
      <c r="BA66" s="310"/>
      <c r="BB66" s="310"/>
      <c r="BC66" s="310"/>
      <c r="BD66" s="310"/>
      <c r="BE66" s="310"/>
      <c r="BF66" s="310"/>
      <c r="BG66" s="310"/>
      <c r="BH66" s="310"/>
    </row>
    <row r="67" spans="1:60" ht="25.5" customHeight="1">
      <c r="A67" s="308"/>
      <c r="B67" s="308"/>
      <c r="C67" s="308"/>
      <c r="D67" s="308"/>
      <c r="E67" s="308"/>
      <c r="F67" s="308"/>
      <c r="G67" s="308"/>
      <c r="H67" s="308"/>
      <c r="I67" s="310"/>
      <c r="J67" s="310"/>
      <c r="K67" s="310"/>
      <c r="L67" s="309"/>
      <c r="M67" s="309"/>
      <c r="N67" s="309"/>
      <c r="O67" s="309"/>
      <c r="P67" s="310"/>
      <c r="Q67" s="310"/>
      <c r="R67" s="310"/>
      <c r="S67" s="310"/>
      <c r="T67" s="310"/>
      <c r="U67" s="310"/>
      <c r="V67" s="310"/>
      <c r="W67" s="310"/>
      <c r="X67" s="310"/>
      <c r="Y67" s="309"/>
      <c r="Z67" s="309"/>
      <c r="AA67" s="309"/>
      <c r="AB67" s="309"/>
      <c r="AC67" s="310"/>
      <c r="AD67" s="310"/>
      <c r="AE67" s="310"/>
      <c r="AF67" s="310"/>
      <c r="AG67" s="310"/>
      <c r="AH67" s="310"/>
      <c r="AI67" s="310"/>
      <c r="AJ67" s="310"/>
      <c r="AK67" s="310"/>
      <c r="AL67" s="310"/>
      <c r="AM67" s="310"/>
      <c r="AN67" s="310"/>
      <c r="AO67" s="310"/>
      <c r="AP67" s="310"/>
      <c r="AQ67" s="310"/>
      <c r="AR67" s="344"/>
      <c r="AS67" s="344"/>
      <c r="AT67" s="344"/>
      <c r="AU67" s="310"/>
      <c r="AV67" s="310"/>
      <c r="AW67" s="310"/>
      <c r="AX67" s="310"/>
      <c r="AY67" s="310"/>
      <c r="AZ67" s="310"/>
      <c r="BA67" s="310"/>
      <c r="BB67" s="310"/>
      <c r="BC67" s="310"/>
      <c r="BD67" s="310"/>
      <c r="BE67" s="310"/>
      <c r="BF67" s="310"/>
      <c r="BG67" s="310"/>
      <c r="BH67" s="310"/>
    </row>
    <row r="68" spans="1:50" ht="25.5" customHeight="1">
      <c r="A68" s="308"/>
      <c r="B68" s="308"/>
      <c r="C68" s="308"/>
      <c r="D68" s="308"/>
      <c r="E68" s="308"/>
      <c r="F68" s="308"/>
      <c r="G68" s="308"/>
      <c r="H68" s="308"/>
      <c r="I68" s="310"/>
      <c r="J68" s="310"/>
      <c r="K68" s="310"/>
      <c r="L68" s="309"/>
      <c r="M68" s="309"/>
      <c r="N68" s="309"/>
      <c r="O68" s="309"/>
      <c r="P68" s="310"/>
      <c r="Q68" s="310"/>
      <c r="R68" s="310"/>
      <c r="S68" s="310"/>
      <c r="T68" s="310"/>
      <c r="U68" s="310"/>
      <c r="V68" s="310"/>
      <c r="W68" s="310"/>
      <c r="X68" s="310"/>
      <c r="Y68" s="309"/>
      <c r="Z68" s="309"/>
      <c r="AA68" s="309"/>
      <c r="AB68" s="309"/>
      <c r="AC68" s="310"/>
      <c r="AD68" s="310"/>
      <c r="AE68" s="310"/>
      <c r="AF68" s="310"/>
      <c r="AG68" s="310"/>
      <c r="AH68" s="310"/>
      <c r="AI68" s="310"/>
      <c r="AJ68" s="310"/>
      <c r="AK68" s="310"/>
      <c r="AL68" s="310"/>
      <c r="AM68" s="310"/>
      <c r="AN68" s="310"/>
      <c r="AO68" s="310"/>
      <c r="AP68" s="310"/>
      <c r="AQ68" s="310"/>
      <c r="AR68" s="344"/>
      <c r="AS68" s="344"/>
      <c r="AT68" s="344"/>
      <c r="AU68" s="310"/>
      <c r="AV68" s="310"/>
      <c r="AW68" s="310"/>
      <c r="AX68" s="310"/>
    </row>
    <row r="69" spans="1:50" ht="13.5" customHeight="1">
      <c r="A69" s="308"/>
      <c r="B69" s="308"/>
      <c r="C69" s="308"/>
      <c r="D69" s="308"/>
      <c r="E69" s="308"/>
      <c r="F69" s="308"/>
      <c r="G69" s="308"/>
      <c r="H69" s="308"/>
      <c r="I69" s="310"/>
      <c r="J69" s="310"/>
      <c r="K69" s="310"/>
      <c r="L69" s="309"/>
      <c r="M69" s="309"/>
      <c r="N69" s="309"/>
      <c r="O69" s="309"/>
      <c r="P69" s="310"/>
      <c r="Q69" s="310"/>
      <c r="R69" s="310"/>
      <c r="S69" s="310"/>
      <c r="T69" s="310"/>
      <c r="U69" s="310"/>
      <c r="V69" s="310"/>
      <c r="W69" s="310"/>
      <c r="X69" s="310"/>
      <c r="Y69" s="309"/>
      <c r="Z69" s="309"/>
      <c r="AA69" s="309"/>
      <c r="AB69" s="309"/>
      <c r="AC69" s="310"/>
      <c r="AD69" s="310"/>
      <c r="AE69" s="310"/>
      <c r="AF69" s="310"/>
      <c r="AG69" s="310"/>
      <c r="AH69" s="310"/>
      <c r="AI69" s="310"/>
      <c r="AJ69" s="310"/>
      <c r="AK69" s="310"/>
      <c r="AL69" s="310"/>
      <c r="AM69" s="310"/>
      <c r="AN69" s="310"/>
      <c r="AO69" s="310"/>
      <c r="AP69" s="310"/>
      <c r="AQ69" s="310"/>
      <c r="AR69" s="344"/>
      <c r="AS69" s="344"/>
      <c r="AT69" s="344"/>
      <c r="AU69" s="322"/>
      <c r="AV69" s="322"/>
      <c r="AW69" s="322"/>
      <c r="AX69" s="322"/>
    </row>
    <row r="70" spans="1:50" ht="15" customHeight="1">
      <c r="A70" s="308"/>
      <c r="B70" s="308"/>
      <c r="C70" s="308"/>
      <c r="D70" s="308"/>
      <c r="E70" s="308"/>
      <c r="F70" s="308"/>
      <c r="G70" s="308"/>
      <c r="H70" s="308"/>
      <c r="I70" s="310"/>
      <c r="J70" s="310"/>
      <c r="K70" s="310"/>
      <c r="L70" s="309"/>
      <c r="M70" s="309"/>
      <c r="N70" s="309"/>
      <c r="O70" s="309"/>
      <c r="P70" s="310"/>
      <c r="Q70" s="310"/>
      <c r="R70" s="310"/>
      <c r="S70" s="310"/>
      <c r="T70" s="310"/>
      <c r="U70" s="310"/>
      <c r="V70" s="310"/>
      <c r="W70" s="310"/>
      <c r="X70" s="310"/>
      <c r="Y70" s="309"/>
      <c r="Z70" s="309"/>
      <c r="AA70" s="309"/>
      <c r="AB70" s="309"/>
      <c r="AC70" s="310"/>
      <c r="AD70" s="310"/>
      <c r="AE70" s="310"/>
      <c r="AF70" s="310"/>
      <c r="AG70" s="310"/>
      <c r="AH70" s="310"/>
      <c r="AI70" s="310"/>
      <c r="AJ70" s="310"/>
      <c r="AK70" s="310"/>
      <c r="AL70" s="310"/>
      <c r="AM70" s="310"/>
      <c r="AN70" s="310"/>
      <c r="AO70" s="310"/>
      <c r="AP70" s="310"/>
      <c r="AQ70" s="310"/>
      <c r="AR70" s="344"/>
      <c r="AS70" s="344"/>
      <c r="AT70" s="344"/>
      <c r="AU70" s="322"/>
      <c r="AV70" s="322"/>
      <c r="AW70" s="322"/>
      <c r="AX70" s="322"/>
    </row>
    <row r="71" spans="1:50" ht="15" customHeight="1">
      <c r="A71" s="308"/>
      <c r="B71" s="308"/>
      <c r="C71" s="308"/>
      <c r="D71" s="308"/>
      <c r="E71" s="308"/>
      <c r="F71" s="308"/>
      <c r="G71" s="308"/>
      <c r="H71" s="308"/>
      <c r="I71" s="310"/>
      <c r="J71" s="310"/>
      <c r="K71" s="310"/>
      <c r="L71" s="309"/>
      <c r="M71" s="309"/>
      <c r="N71" s="309"/>
      <c r="O71" s="309"/>
      <c r="P71" s="310"/>
      <c r="Q71" s="310"/>
      <c r="R71" s="310"/>
      <c r="S71" s="310"/>
      <c r="T71" s="310"/>
      <c r="U71" s="310"/>
      <c r="V71" s="310"/>
      <c r="W71" s="310"/>
      <c r="X71" s="310"/>
      <c r="Y71" s="309"/>
      <c r="Z71" s="309"/>
      <c r="AA71" s="309"/>
      <c r="AB71" s="309"/>
      <c r="AC71" s="310"/>
      <c r="AD71" s="310"/>
      <c r="AE71" s="310"/>
      <c r="AF71" s="310"/>
      <c r="AG71" s="310"/>
      <c r="AH71" s="310"/>
      <c r="AI71" s="310"/>
      <c r="AJ71" s="310"/>
      <c r="AK71" s="310"/>
      <c r="AL71" s="310"/>
      <c r="AM71" s="310"/>
      <c r="AN71" s="310"/>
      <c r="AO71" s="310"/>
      <c r="AP71" s="310"/>
      <c r="AQ71" s="310"/>
      <c r="AR71" s="344"/>
      <c r="AS71" s="344"/>
      <c r="AT71" s="344"/>
      <c r="AU71" s="322"/>
      <c r="AV71" s="322"/>
      <c r="AW71" s="322"/>
      <c r="AX71" s="322"/>
    </row>
    <row r="72" spans="1:50" ht="15" customHeight="1">
      <c r="A72" s="308"/>
      <c r="B72" s="308"/>
      <c r="C72" s="308"/>
      <c r="D72" s="308"/>
      <c r="E72" s="308"/>
      <c r="F72" s="308"/>
      <c r="G72" s="308"/>
      <c r="H72" s="308"/>
      <c r="I72" s="310"/>
      <c r="J72" s="310"/>
      <c r="K72" s="310"/>
      <c r="L72" s="309"/>
      <c r="M72" s="309"/>
      <c r="N72" s="309"/>
      <c r="O72" s="309"/>
      <c r="P72" s="310"/>
      <c r="Q72" s="310"/>
      <c r="R72" s="310"/>
      <c r="S72" s="310"/>
      <c r="T72" s="310"/>
      <c r="U72" s="310"/>
      <c r="V72" s="310"/>
      <c r="W72" s="310"/>
      <c r="X72" s="310"/>
      <c r="Y72" s="309"/>
      <c r="Z72" s="309"/>
      <c r="AA72" s="309"/>
      <c r="AB72" s="309"/>
      <c r="AC72" s="310"/>
      <c r="AD72" s="310"/>
      <c r="AE72" s="310"/>
      <c r="AF72" s="310"/>
      <c r="AG72" s="310"/>
      <c r="AH72" s="310"/>
      <c r="AI72" s="310"/>
      <c r="AJ72" s="310"/>
      <c r="AK72" s="310"/>
      <c r="AL72" s="310"/>
      <c r="AM72" s="310"/>
      <c r="AN72" s="310"/>
      <c r="AO72" s="310"/>
      <c r="AP72" s="310"/>
      <c r="AQ72" s="310"/>
      <c r="AR72" s="344"/>
      <c r="AS72" s="344"/>
      <c r="AT72" s="344"/>
      <c r="AU72" s="322"/>
      <c r="AV72" s="322"/>
      <c r="AW72" s="322"/>
      <c r="AX72" s="322"/>
    </row>
    <row r="73" spans="1:50" ht="15" customHeight="1">
      <c r="A73" s="308"/>
      <c r="B73" s="308"/>
      <c r="C73" s="308"/>
      <c r="D73" s="308"/>
      <c r="E73" s="308"/>
      <c r="F73" s="308"/>
      <c r="G73" s="308"/>
      <c r="H73" s="308"/>
      <c r="I73" s="310"/>
      <c r="J73" s="310"/>
      <c r="K73" s="310"/>
      <c r="L73" s="309"/>
      <c r="M73" s="309"/>
      <c r="N73" s="309"/>
      <c r="O73" s="309"/>
      <c r="P73" s="310"/>
      <c r="Q73" s="310"/>
      <c r="R73" s="310"/>
      <c r="S73" s="310"/>
      <c r="T73" s="310"/>
      <c r="U73" s="310"/>
      <c r="V73" s="310"/>
      <c r="W73" s="310"/>
      <c r="X73" s="310"/>
      <c r="Y73" s="309"/>
      <c r="Z73" s="309"/>
      <c r="AA73" s="309"/>
      <c r="AB73" s="309"/>
      <c r="AC73" s="310"/>
      <c r="AD73" s="310"/>
      <c r="AE73" s="310"/>
      <c r="AF73" s="310"/>
      <c r="AG73" s="310"/>
      <c r="AH73" s="310"/>
      <c r="AI73" s="310"/>
      <c r="AJ73" s="310"/>
      <c r="AK73" s="310"/>
      <c r="AL73" s="310"/>
      <c r="AM73" s="310"/>
      <c r="AN73" s="310"/>
      <c r="AO73" s="310"/>
      <c r="AP73" s="310"/>
      <c r="AQ73" s="310"/>
      <c r="AR73" s="344"/>
      <c r="AS73" s="344"/>
      <c r="AT73" s="344"/>
      <c r="AU73" s="322"/>
      <c r="AV73" s="322"/>
      <c r="AW73" s="322"/>
      <c r="AX73" s="322"/>
    </row>
    <row r="74" spans="1:46" ht="18" customHeight="1">
      <c r="A74" s="308"/>
      <c r="B74" s="308"/>
      <c r="C74" s="308"/>
      <c r="D74" s="308"/>
      <c r="E74" s="308"/>
      <c r="F74" s="308"/>
      <c r="G74" s="308"/>
      <c r="H74" s="308"/>
      <c r="I74" s="310"/>
      <c r="J74" s="310"/>
      <c r="K74" s="310"/>
      <c r="L74" s="309"/>
      <c r="M74" s="309"/>
      <c r="N74" s="309"/>
      <c r="O74" s="309"/>
      <c r="P74" s="310"/>
      <c r="Q74" s="310"/>
      <c r="R74" s="310"/>
      <c r="S74" s="310"/>
      <c r="T74" s="310"/>
      <c r="U74" s="310"/>
      <c r="V74" s="310"/>
      <c r="W74" s="310"/>
      <c r="X74" s="310"/>
      <c r="Y74" s="309"/>
      <c r="Z74" s="309"/>
      <c r="AA74" s="309"/>
      <c r="AB74" s="309"/>
      <c r="AC74" s="310"/>
      <c r="AD74" s="310"/>
      <c r="AE74" s="310"/>
      <c r="AF74" s="310"/>
      <c r="AG74" s="310"/>
      <c r="AH74" s="310"/>
      <c r="AI74" s="310"/>
      <c r="AJ74" s="310"/>
      <c r="AK74" s="310"/>
      <c r="AL74" s="310"/>
      <c r="AM74" s="310"/>
      <c r="AN74" s="310"/>
      <c r="AO74" s="310"/>
      <c r="AP74" s="310"/>
      <c r="AQ74" s="310"/>
      <c r="AR74" s="344"/>
      <c r="AS74" s="344"/>
      <c r="AT74" s="344"/>
    </row>
    <row r="75" spans="1:46" ht="18" customHeight="1">
      <c r="A75" s="308"/>
      <c r="B75" s="308"/>
      <c r="C75" s="308"/>
      <c r="D75" s="308"/>
      <c r="E75" s="308"/>
      <c r="F75" s="308"/>
      <c r="G75" s="308"/>
      <c r="H75" s="308"/>
      <c r="I75" s="310"/>
      <c r="J75" s="310"/>
      <c r="K75" s="310"/>
      <c r="L75" s="309"/>
      <c r="M75" s="309"/>
      <c r="N75" s="309"/>
      <c r="O75" s="309"/>
      <c r="P75" s="310"/>
      <c r="Q75" s="310"/>
      <c r="R75" s="310"/>
      <c r="S75" s="310"/>
      <c r="T75" s="310"/>
      <c r="U75" s="310"/>
      <c r="V75" s="310"/>
      <c r="W75" s="310"/>
      <c r="X75" s="310"/>
      <c r="Y75" s="309"/>
      <c r="Z75" s="309"/>
      <c r="AA75" s="309"/>
      <c r="AB75" s="309"/>
      <c r="AC75" s="310"/>
      <c r="AD75" s="310"/>
      <c r="AE75" s="310"/>
      <c r="AF75" s="310"/>
      <c r="AG75" s="310"/>
      <c r="AH75" s="310"/>
      <c r="AI75" s="310"/>
      <c r="AJ75" s="310"/>
      <c r="AK75" s="310"/>
      <c r="AL75" s="310"/>
      <c r="AM75" s="310"/>
      <c r="AN75" s="310"/>
      <c r="AO75" s="310"/>
      <c r="AP75" s="310"/>
      <c r="AQ75" s="310"/>
      <c r="AR75" s="344"/>
      <c r="AS75" s="344"/>
      <c r="AT75" s="344"/>
    </row>
    <row r="76" spans="1:46" ht="18" customHeight="1">
      <c r="A76" s="308"/>
      <c r="B76" s="308"/>
      <c r="C76" s="308"/>
      <c r="D76" s="308"/>
      <c r="E76" s="308"/>
      <c r="F76" s="308"/>
      <c r="G76" s="308"/>
      <c r="H76" s="308"/>
      <c r="I76" s="310"/>
      <c r="J76" s="310"/>
      <c r="K76" s="310"/>
      <c r="L76" s="309"/>
      <c r="M76" s="309"/>
      <c r="N76" s="309"/>
      <c r="O76" s="309"/>
      <c r="P76" s="310"/>
      <c r="Q76" s="310"/>
      <c r="R76" s="310"/>
      <c r="S76" s="310"/>
      <c r="T76" s="310"/>
      <c r="U76" s="310"/>
      <c r="V76" s="310"/>
      <c r="W76" s="310"/>
      <c r="X76" s="310"/>
      <c r="Y76" s="309"/>
      <c r="Z76" s="309"/>
      <c r="AA76" s="309"/>
      <c r="AB76" s="309"/>
      <c r="AC76" s="310"/>
      <c r="AD76" s="310"/>
      <c r="AE76" s="310"/>
      <c r="AF76" s="310"/>
      <c r="AG76" s="310"/>
      <c r="AH76" s="310"/>
      <c r="AI76" s="310"/>
      <c r="AJ76" s="310"/>
      <c r="AK76" s="310"/>
      <c r="AL76" s="310"/>
      <c r="AM76" s="310"/>
      <c r="AN76" s="310"/>
      <c r="AO76" s="310"/>
      <c r="AP76" s="310"/>
      <c r="AQ76" s="310"/>
      <c r="AR76" s="344"/>
      <c r="AS76" s="344"/>
      <c r="AT76" s="344"/>
    </row>
    <row r="77" spans="21:39" ht="18" customHeight="1">
      <c r="U77" s="305"/>
      <c r="AL77" s="318"/>
      <c r="AM77" s="317"/>
    </row>
    <row r="78" spans="38:39" ht="18" customHeight="1">
      <c r="AL78" s="318"/>
      <c r="AM78" s="317"/>
    </row>
    <row r="79" spans="21:39" ht="18" customHeight="1">
      <c r="U79" s="305"/>
      <c r="AL79" s="315"/>
      <c r="AM79" s="314"/>
    </row>
    <row r="80" spans="21:39" ht="63" customHeight="1">
      <c r="U80" s="305"/>
      <c r="AL80" s="316"/>
      <c r="AM80" s="314"/>
    </row>
    <row r="81" spans="21:39" ht="18" customHeight="1">
      <c r="U81" s="305"/>
      <c r="AL81" s="315"/>
      <c r="AM81" s="314"/>
    </row>
    <row r="82" spans="21:39" ht="13.5" customHeight="1">
      <c r="U82" s="305"/>
      <c r="AL82" s="315"/>
      <c r="AM82" s="314"/>
    </row>
    <row r="83" ht="13.5" customHeight="1">
      <c r="U83" s="305"/>
    </row>
    <row r="84" ht="13.5" customHeight="1">
      <c r="U84" s="305"/>
    </row>
    <row r="85" ht="13.5" customHeight="1">
      <c r="U85" s="305"/>
    </row>
    <row r="86" ht="13.5" customHeight="1">
      <c r="U86" s="305"/>
    </row>
    <row r="87" ht="13.5" customHeight="1">
      <c r="U87" s="305"/>
    </row>
    <row r="88" ht="13.5" customHeight="1">
      <c r="U88" s="305"/>
    </row>
    <row r="89" spans="21:36" ht="13.5" customHeight="1">
      <c r="U89" s="305"/>
      <c r="V89" s="305"/>
      <c r="W89" s="305"/>
      <c r="AB89" s="310"/>
      <c r="AC89" s="310"/>
      <c r="AD89" s="311"/>
      <c r="AE89" s="311"/>
      <c r="AF89" s="310"/>
      <c r="AG89" s="310"/>
      <c r="AH89" s="310"/>
      <c r="AI89" s="310"/>
      <c r="AJ89" s="308"/>
    </row>
    <row r="90" spans="21:36" ht="13.5" customHeight="1">
      <c r="U90" s="305"/>
      <c r="V90" s="305"/>
      <c r="W90" s="305"/>
      <c r="AB90" s="309"/>
      <c r="AC90" s="309"/>
      <c r="AD90" s="311"/>
      <c r="AE90" s="311"/>
      <c r="AF90" s="309"/>
      <c r="AG90" s="310"/>
      <c r="AH90" s="310"/>
      <c r="AI90" s="310"/>
      <c r="AJ90" s="308"/>
    </row>
    <row r="91" spans="6:36" ht="13.5" customHeight="1">
      <c r="F91" s="310"/>
      <c r="G91" s="310"/>
      <c r="H91" s="310"/>
      <c r="I91" s="310"/>
      <c r="J91" s="310"/>
      <c r="K91" s="310"/>
      <c r="L91" s="310"/>
      <c r="U91" s="305"/>
      <c r="V91" s="305"/>
      <c r="W91" s="305"/>
      <c r="AB91" s="309"/>
      <c r="AC91" s="309"/>
      <c r="AD91" s="311"/>
      <c r="AE91" s="311"/>
      <c r="AF91" s="309"/>
      <c r="AG91" s="310"/>
      <c r="AH91" s="309"/>
      <c r="AI91" s="309"/>
      <c r="AJ91" s="308"/>
    </row>
    <row r="92" spans="6:36" ht="13.5" customHeight="1">
      <c r="F92" s="310"/>
      <c r="G92" s="310"/>
      <c r="H92" s="310"/>
      <c r="I92" s="310"/>
      <c r="J92" s="310"/>
      <c r="K92" s="310"/>
      <c r="L92" s="310"/>
      <c r="U92" s="305"/>
      <c r="V92" s="305"/>
      <c r="W92" s="305"/>
      <c r="AB92" s="310"/>
      <c r="AC92" s="310"/>
      <c r="AD92" s="311"/>
      <c r="AE92" s="311"/>
      <c r="AF92" s="313"/>
      <c r="AG92" s="312"/>
      <c r="AH92" s="312"/>
      <c r="AI92" s="312"/>
      <c r="AJ92" s="308"/>
    </row>
    <row r="93" spans="6:36" ht="13.5" customHeight="1">
      <c r="F93" s="312"/>
      <c r="G93" s="312"/>
      <c r="H93" s="312"/>
      <c r="I93" s="312"/>
      <c r="J93" s="312"/>
      <c r="K93" s="312"/>
      <c r="L93" s="312"/>
      <c r="U93" s="305"/>
      <c r="V93" s="305"/>
      <c r="W93" s="305"/>
      <c r="AB93" s="312"/>
      <c r="AC93" s="312"/>
      <c r="AD93" s="311"/>
      <c r="AE93" s="311"/>
      <c r="AF93" s="313"/>
      <c r="AG93" s="310"/>
      <c r="AH93" s="313"/>
      <c r="AI93" s="313"/>
      <c r="AJ93" s="308"/>
    </row>
    <row r="94" spans="6:36" ht="13.5" customHeight="1">
      <c r="F94" s="310"/>
      <c r="G94" s="310"/>
      <c r="H94" s="310"/>
      <c r="I94" s="310"/>
      <c r="J94" s="310"/>
      <c r="K94" s="310"/>
      <c r="L94" s="310"/>
      <c r="U94" s="305"/>
      <c r="V94" s="305"/>
      <c r="W94" s="305"/>
      <c r="AB94" s="310"/>
      <c r="AC94" s="310"/>
      <c r="AD94" s="311"/>
      <c r="AE94" s="311"/>
      <c r="AF94" s="310"/>
      <c r="AG94" s="310"/>
      <c r="AH94" s="310"/>
      <c r="AI94" s="310"/>
      <c r="AJ94" s="308"/>
    </row>
    <row r="95" spans="6:36" ht="13.5" customHeight="1">
      <c r="F95" s="310"/>
      <c r="G95" s="310"/>
      <c r="H95" s="310"/>
      <c r="I95" s="310"/>
      <c r="J95" s="310"/>
      <c r="K95" s="310"/>
      <c r="L95" s="310"/>
      <c r="U95" s="305"/>
      <c r="V95" s="305"/>
      <c r="W95" s="305"/>
      <c r="AB95" s="309"/>
      <c r="AC95" s="309"/>
      <c r="AD95" s="311"/>
      <c r="AE95" s="311"/>
      <c r="AF95" s="309"/>
      <c r="AG95" s="310"/>
      <c r="AH95" s="309"/>
      <c r="AI95" s="309"/>
      <c r="AJ95" s="308"/>
    </row>
    <row r="96" spans="6:36" ht="13.5" customHeight="1">
      <c r="F96" s="312"/>
      <c r="G96" s="312"/>
      <c r="H96" s="312"/>
      <c r="I96" s="312"/>
      <c r="J96" s="312"/>
      <c r="K96" s="312"/>
      <c r="L96" s="312"/>
      <c r="U96" s="305"/>
      <c r="V96" s="305"/>
      <c r="W96" s="305"/>
      <c r="AB96" s="312"/>
      <c r="AC96" s="312"/>
      <c r="AD96" s="311"/>
      <c r="AE96" s="311"/>
      <c r="AF96" s="310"/>
      <c r="AG96" s="310"/>
      <c r="AH96" s="310"/>
      <c r="AI96" s="310"/>
      <c r="AJ96" s="308"/>
    </row>
    <row r="97" spans="6:36" ht="13.5" customHeight="1">
      <c r="F97" s="310"/>
      <c r="G97" s="310"/>
      <c r="H97" s="310"/>
      <c r="I97" s="310"/>
      <c r="J97" s="310"/>
      <c r="K97" s="310"/>
      <c r="L97" s="310"/>
      <c r="U97" s="305"/>
      <c r="V97" s="305"/>
      <c r="W97" s="305"/>
      <c r="AB97" s="309"/>
      <c r="AC97" s="309"/>
      <c r="AD97" s="311"/>
      <c r="AE97" s="311"/>
      <c r="AF97" s="310"/>
      <c r="AG97" s="310"/>
      <c r="AH97" s="309"/>
      <c r="AI97" s="309"/>
      <c r="AJ97" s="308"/>
    </row>
    <row r="98" spans="21:23" ht="13.5" customHeight="1">
      <c r="U98" s="305"/>
      <c r="V98" s="305"/>
      <c r="W98" s="305"/>
    </row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4.5" customHeight="1"/>
    <row r="118" ht="11.25" customHeight="1"/>
    <row r="119" ht="11.25" customHeight="1"/>
    <row r="120" ht="11.25" customHeight="1"/>
    <row r="121" ht="11.25" customHeight="1"/>
    <row r="122" ht="11.25" customHeight="1"/>
  </sheetData>
  <sheetProtection/>
  <mergeCells count="630">
    <mergeCell ref="AR31:AT31"/>
    <mergeCell ref="AH31:AJ31"/>
    <mergeCell ref="AK31:AL31"/>
    <mergeCell ref="AM31:AO31"/>
    <mergeCell ref="AP31:AQ31"/>
    <mergeCell ref="AC35:AE35"/>
    <mergeCell ref="AF35:AG35"/>
    <mergeCell ref="AR35:AT35"/>
    <mergeCell ref="AP35:AQ35"/>
    <mergeCell ref="AM35:AO35"/>
    <mergeCell ref="AH35:AJ35"/>
    <mergeCell ref="AK35:AL35"/>
    <mergeCell ref="L35:M35"/>
    <mergeCell ref="Q31:R31"/>
    <mergeCell ref="S31:U31"/>
    <mergeCell ref="Q35:R35"/>
    <mergeCell ref="S35:U35"/>
    <mergeCell ref="L31:M31"/>
    <mergeCell ref="N31:P31"/>
    <mergeCell ref="N35:P35"/>
    <mergeCell ref="N32:P32"/>
    <mergeCell ref="Q32:R32"/>
    <mergeCell ref="A35:F35"/>
    <mergeCell ref="A31:F31"/>
    <mergeCell ref="G35:H35"/>
    <mergeCell ref="I35:K35"/>
    <mergeCell ref="A32:F32"/>
    <mergeCell ref="G32:H32"/>
    <mergeCell ref="G31:H31"/>
    <mergeCell ref="I32:K32"/>
    <mergeCell ref="I31:K31"/>
    <mergeCell ref="AI6:AK6"/>
    <mergeCell ref="AL6:AN6"/>
    <mergeCell ref="AO6:AQ6"/>
    <mergeCell ref="AR6:AT6"/>
    <mergeCell ref="V6:X6"/>
    <mergeCell ref="Y6:AB6"/>
    <mergeCell ref="AC6:AE6"/>
    <mergeCell ref="AF6:AH6"/>
    <mergeCell ref="I6:K6"/>
    <mergeCell ref="AL10:AN10"/>
    <mergeCell ref="AO10:AQ10"/>
    <mergeCell ref="AF7:AH7"/>
    <mergeCell ref="AL7:AN7"/>
    <mergeCell ref="AO7:AQ7"/>
    <mergeCell ref="AF8:AH8"/>
    <mergeCell ref="S7:U7"/>
    <mergeCell ref="V7:X7"/>
    <mergeCell ref="Y7:AB7"/>
    <mergeCell ref="L6:O6"/>
    <mergeCell ref="P6:R6"/>
    <mergeCell ref="S6:U6"/>
    <mergeCell ref="AC7:AE7"/>
    <mergeCell ref="AI7:AK7"/>
    <mergeCell ref="AR7:AT7"/>
    <mergeCell ref="AI9:AK9"/>
    <mergeCell ref="AL9:AN9"/>
    <mergeCell ref="AI8:AK8"/>
    <mergeCell ref="AF9:AH9"/>
    <mergeCell ref="AL8:AN8"/>
    <mergeCell ref="AF10:AH10"/>
    <mergeCell ref="A9:H9"/>
    <mergeCell ref="A10:H10"/>
    <mergeCell ref="AC9:AE9"/>
    <mergeCell ref="AR10:AT10"/>
    <mergeCell ref="S10:U10"/>
    <mergeCell ref="V10:X10"/>
    <mergeCell ref="Y10:AB10"/>
    <mergeCell ref="AC10:AE10"/>
    <mergeCell ref="AI10:AK10"/>
    <mergeCell ref="AH49:AJ49"/>
    <mergeCell ref="AK49:AL49"/>
    <mergeCell ref="X49:Z49"/>
    <mergeCell ref="AA49:AB49"/>
    <mergeCell ref="AC49:AE49"/>
    <mergeCell ref="AF49:AG49"/>
    <mergeCell ref="AF48:AG48"/>
    <mergeCell ref="AH48:AJ48"/>
    <mergeCell ref="AK48:AL48"/>
    <mergeCell ref="AM48:AO48"/>
    <mergeCell ref="AK43:AL43"/>
    <mergeCell ref="AM43:AO43"/>
    <mergeCell ref="AK44:AL44"/>
    <mergeCell ref="AM44:AO44"/>
    <mergeCell ref="AM45:AO45"/>
    <mergeCell ref="AA43:AB43"/>
    <mergeCell ref="AC43:AE43"/>
    <mergeCell ref="AF43:AG43"/>
    <mergeCell ref="AF44:AG44"/>
    <mergeCell ref="N41:P41"/>
    <mergeCell ref="Q41:R41"/>
    <mergeCell ref="S41:U41"/>
    <mergeCell ref="V41:W41"/>
    <mergeCell ref="V42:W42"/>
    <mergeCell ref="X41:Z41"/>
    <mergeCell ref="AA40:AB40"/>
    <mergeCell ref="S40:U40"/>
    <mergeCell ref="X40:Z40"/>
    <mergeCell ref="X42:Z42"/>
    <mergeCell ref="AA42:AB42"/>
    <mergeCell ref="AH43:AJ43"/>
    <mergeCell ref="AF41:AG41"/>
    <mergeCell ref="AH41:AJ41"/>
    <mergeCell ref="S42:U42"/>
    <mergeCell ref="S43:U43"/>
    <mergeCell ref="AF38:AG38"/>
    <mergeCell ref="AH38:AJ38"/>
    <mergeCell ref="AC42:AE42"/>
    <mergeCell ref="AF42:AG42"/>
    <mergeCell ref="AH42:AJ42"/>
    <mergeCell ref="AC38:AE38"/>
    <mergeCell ref="AH39:AJ39"/>
    <mergeCell ref="AC41:AE41"/>
    <mergeCell ref="V38:W38"/>
    <mergeCell ref="X38:Z38"/>
    <mergeCell ref="AA38:AB38"/>
    <mergeCell ref="V35:W35"/>
    <mergeCell ref="V36:W36"/>
    <mergeCell ref="X36:Z36"/>
    <mergeCell ref="AA36:AB36"/>
    <mergeCell ref="X35:Z35"/>
    <mergeCell ref="AA35:AB35"/>
    <mergeCell ref="X37:Z37"/>
    <mergeCell ref="S12:U12"/>
    <mergeCell ref="S13:U13"/>
    <mergeCell ref="A1:AT1"/>
    <mergeCell ref="A29:F30"/>
    <mergeCell ref="G29:K29"/>
    <mergeCell ref="L29:P29"/>
    <mergeCell ref="Q29:U29"/>
    <mergeCell ref="V29:Z29"/>
    <mergeCell ref="I10:K10"/>
    <mergeCell ref="L10:O10"/>
    <mergeCell ref="AA29:AE29"/>
    <mergeCell ref="AF29:AJ29"/>
    <mergeCell ref="AK29:AO29"/>
    <mergeCell ref="L11:O11"/>
    <mergeCell ref="AF31:AG31"/>
    <mergeCell ref="AP29:AT29"/>
    <mergeCell ref="V30:W30"/>
    <mergeCell ref="X30:Z30"/>
    <mergeCell ref="AM30:AO30"/>
    <mergeCell ref="AP30:AQ30"/>
    <mergeCell ref="G30:H30"/>
    <mergeCell ref="I30:K30"/>
    <mergeCell ref="L30:M30"/>
    <mergeCell ref="N30:P30"/>
    <mergeCell ref="Q30:R30"/>
    <mergeCell ref="S30:U30"/>
    <mergeCell ref="AR30:AT30"/>
    <mergeCell ref="AC30:AE30"/>
    <mergeCell ref="AF30:AG30"/>
    <mergeCell ref="AH30:AJ30"/>
    <mergeCell ref="AK30:AL30"/>
    <mergeCell ref="S32:U32"/>
    <mergeCell ref="V32:W32"/>
    <mergeCell ref="AP32:AQ32"/>
    <mergeCell ref="AR32:AT32"/>
    <mergeCell ref="AF32:AG32"/>
    <mergeCell ref="L32:M32"/>
    <mergeCell ref="X31:Z31"/>
    <mergeCell ref="AA31:AB31"/>
    <mergeCell ref="A34:F34"/>
    <mergeCell ref="G34:H34"/>
    <mergeCell ref="I34:K34"/>
    <mergeCell ref="L34:M34"/>
    <mergeCell ref="N34:P34"/>
    <mergeCell ref="Q34:R34"/>
    <mergeCell ref="S34:U34"/>
    <mergeCell ref="V34:W34"/>
    <mergeCell ref="X34:Z34"/>
    <mergeCell ref="AA34:AB34"/>
    <mergeCell ref="AC34:AE34"/>
    <mergeCell ref="AF34:AG34"/>
    <mergeCell ref="AP34:AQ34"/>
    <mergeCell ref="AH34:AJ34"/>
    <mergeCell ref="AK34:AL34"/>
    <mergeCell ref="AM34:AO34"/>
    <mergeCell ref="AR34:AT34"/>
    <mergeCell ref="A36:F36"/>
    <mergeCell ref="G36:H36"/>
    <mergeCell ref="I36:K36"/>
    <mergeCell ref="L36:M36"/>
    <mergeCell ref="N36:P36"/>
    <mergeCell ref="Q36:R36"/>
    <mergeCell ref="S36:U36"/>
    <mergeCell ref="AM36:AO36"/>
    <mergeCell ref="AP36:AQ36"/>
    <mergeCell ref="AH36:AJ36"/>
    <mergeCell ref="AK36:AL36"/>
    <mergeCell ref="AC36:AE36"/>
    <mergeCell ref="AF36:AG36"/>
    <mergeCell ref="AR36:AT36"/>
    <mergeCell ref="A37:F37"/>
    <mergeCell ref="G37:H37"/>
    <mergeCell ref="I37:K37"/>
    <mergeCell ref="L37:M37"/>
    <mergeCell ref="N37:P37"/>
    <mergeCell ref="Q37:R37"/>
    <mergeCell ref="S37:U37"/>
    <mergeCell ref="AM37:AO37"/>
    <mergeCell ref="V37:W37"/>
    <mergeCell ref="AA37:AB37"/>
    <mergeCell ref="AC37:AE37"/>
    <mergeCell ref="AF37:AG37"/>
    <mergeCell ref="AH37:AJ37"/>
    <mergeCell ref="AK37:AL37"/>
    <mergeCell ref="AP37:AQ37"/>
    <mergeCell ref="AR37:AT37"/>
    <mergeCell ref="A38:F38"/>
    <mergeCell ref="G38:H38"/>
    <mergeCell ref="I38:K38"/>
    <mergeCell ref="L38:M38"/>
    <mergeCell ref="N38:P38"/>
    <mergeCell ref="Q38:R38"/>
    <mergeCell ref="S38:U38"/>
    <mergeCell ref="AK38:AL38"/>
    <mergeCell ref="AM38:AO38"/>
    <mergeCell ref="AP38:AQ38"/>
    <mergeCell ref="AR38:AT38"/>
    <mergeCell ref="A39:F39"/>
    <mergeCell ref="G39:H39"/>
    <mergeCell ref="I39:K39"/>
    <mergeCell ref="L39:M39"/>
    <mergeCell ref="N39:P39"/>
    <mergeCell ref="Q39:R39"/>
    <mergeCell ref="S39:U39"/>
    <mergeCell ref="V39:W39"/>
    <mergeCell ref="X39:Z39"/>
    <mergeCell ref="AA39:AB39"/>
    <mergeCell ref="AK39:AL39"/>
    <mergeCell ref="AM39:AO39"/>
    <mergeCell ref="AP39:AQ39"/>
    <mergeCell ref="AC39:AE39"/>
    <mergeCell ref="AF39:AG39"/>
    <mergeCell ref="AR39:AT39"/>
    <mergeCell ref="A40:F40"/>
    <mergeCell ref="G40:H40"/>
    <mergeCell ref="I40:K40"/>
    <mergeCell ref="L40:M40"/>
    <mergeCell ref="N40:P40"/>
    <mergeCell ref="Q40:R40"/>
    <mergeCell ref="AH40:AJ40"/>
    <mergeCell ref="AK40:AL40"/>
    <mergeCell ref="V40:W40"/>
    <mergeCell ref="AM40:AO40"/>
    <mergeCell ref="AC40:AE40"/>
    <mergeCell ref="AF40:AG40"/>
    <mergeCell ref="AP40:AQ40"/>
    <mergeCell ref="AR40:AT40"/>
    <mergeCell ref="A41:F41"/>
    <mergeCell ref="G41:H41"/>
    <mergeCell ref="I41:K41"/>
    <mergeCell ref="L41:M41"/>
    <mergeCell ref="AA41:AB41"/>
    <mergeCell ref="AK41:AL41"/>
    <mergeCell ref="AM41:AO41"/>
    <mergeCell ref="AP41:AQ41"/>
    <mergeCell ref="AR41:AT41"/>
    <mergeCell ref="A42:F42"/>
    <mergeCell ref="G42:H42"/>
    <mergeCell ref="I42:K42"/>
    <mergeCell ref="L42:M42"/>
    <mergeCell ref="N42:P42"/>
    <mergeCell ref="Q42:R42"/>
    <mergeCell ref="AK42:AL42"/>
    <mergeCell ref="AM42:AO42"/>
    <mergeCell ref="AP42:AQ42"/>
    <mergeCell ref="AR42:AT42"/>
    <mergeCell ref="A43:F43"/>
    <mergeCell ref="G43:H43"/>
    <mergeCell ref="I43:K43"/>
    <mergeCell ref="L43:M43"/>
    <mergeCell ref="N43:P43"/>
    <mergeCell ref="Q43:R43"/>
    <mergeCell ref="V43:W43"/>
    <mergeCell ref="X43:Z43"/>
    <mergeCell ref="AP43:AQ43"/>
    <mergeCell ref="AR43:AT43"/>
    <mergeCell ref="A44:F44"/>
    <mergeCell ref="G44:H44"/>
    <mergeCell ref="I44:K44"/>
    <mergeCell ref="L44:M44"/>
    <mergeCell ref="N44:P44"/>
    <mergeCell ref="Q44:R44"/>
    <mergeCell ref="S44:U44"/>
    <mergeCell ref="V44:W44"/>
    <mergeCell ref="X44:Z44"/>
    <mergeCell ref="AA44:AB44"/>
    <mergeCell ref="AC44:AE44"/>
    <mergeCell ref="AH44:AJ44"/>
    <mergeCell ref="AP44:AQ44"/>
    <mergeCell ref="AR44:AT44"/>
    <mergeCell ref="A45:F45"/>
    <mergeCell ref="G45:H45"/>
    <mergeCell ref="I45:K45"/>
    <mergeCell ref="L45:M45"/>
    <mergeCell ref="N45:P45"/>
    <mergeCell ref="Q45:R45"/>
    <mergeCell ref="S45:U45"/>
    <mergeCell ref="V45:W45"/>
    <mergeCell ref="X45:Z45"/>
    <mergeCell ref="AH45:AJ45"/>
    <mergeCell ref="AK45:AL45"/>
    <mergeCell ref="AA45:AB45"/>
    <mergeCell ref="AC45:AE45"/>
    <mergeCell ref="AF45:AG45"/>
    <mergeCell ref="AP45:AQ45"/>
    <mergeCell ref="AR45:AT45"/>
    <mergeCell ref="A46:F46"/>
    <mergeCell ref="G46:H46"/>
    <mergeCell ref="I46:K46"/>
    <mergeCell ref="L46:M46"/>
    <mergeCell ref="N46:P46"/>
    <mergeCell ref="Q46:R46"/>
    <mergeCell ref="S46:U46"/>
    <mergeCell ref="V46:W46"/>
    <mergeCell ref="X46:Z46"/>
    <mergeCell ref="AP46:AQ46"/>
    <mergeCell ref="AR46:AT46"/>
    <mergeCell ref="AA46:AB46"/>
    <mergeCell ref="AC46:AE46"/>
    <mergeCell ref="AF46:AG46"/>
    <mergeCell ref="AH46:AJ46"/>
    <mergeCell ref="AK46:AL46"/>
    <mergeCell ref="AM46:AO46"/>
    <mergeCell ref="A47:F47"/>
    <mergeCell ref="G47:H47"/>
    <mergeCell ref="I47:K47"/>
    <mergeCell ref="L47:M47"/>
    <mergeCell ref="N47:P47"/>
    <mergeCell ref="Q47:R47"/>
    <mergeCell ref="S47:U47"/>
    <mergeCell ref="V47:W47"/>
    <mergeCell ref="V48:W48"/>
    <mergeCell ref="X48:Z48"/>
    <mergeCell ref="AH47:AJ47"/>
    <mergeCell ref="AK47:AL47"/>
    <mergeCell ref="X47:Z47"/>
    <mergeCell ref="AA47:AB47"/>
    <mergeCell ref="AC47:AE47"/>
    <mergeCell ref="AF47:AG47"/>
    <mergeCell ref="AA48:AB48"/>
    <mergeCell ref="AC48:AE48"/>
    <mergeCell ref="S49:U49"/>
    <mergeCell ref="V49:W49"/>
    <mergeCell ref="AR47:AT47"/>
    <mergeCell ref="A48:F48"/>
    <mergeCell ref="G48:H48"/>
    <mergeCell ref="I48:K48"/>
    <mergeCell ref="L48:M48"/>
    <mergeCell ref="N48:P48"/>
    <mergeCell ref="Q48:R48"/>
    <mergeCell ref="S48:U48"/>
    <mergeCell ref="A50:F50"/>
    <mergeCell ref="V50:W50"/>
    <mergeCell ref="AP48:AQ48"/>
    <mergeCell ref="AR48:AT48"/>
    <mergeCell ref="A49:F49"/>
    <mergeCell ref="G49:H49"/>
    <mergeCell ref="I49:K49"/>
    <mergeCell ref="L49:M49"/>
    <mergeCell ref="N49:P49"/>
    <mergeCell ref="Q49:R49"/>
    <mergeCell ref="AC4:AH4"/>
    <mergeCell ref="AI4:AN4"/>
    <mergeCell ref="AO4:AT4"/>
    <mergeCell ref="AM49:AO49"/>
    <mergeCell ref="AP49:AQ49"/>
    <mergeCell ref="AR49:AT49"/>
    <mergeCell ref="AM47:AO47"/>
    <mergeCell ref="AP47:AQ47"/>
    <mergeCell ref="AC5:AE5"/>
    <mergeCell ref="AF5:AH5"/>
    <mergeCell ref="V5:X5"/>
    <mergeCell ref="Y5:AB5"/>
    <mergeCell ref="A4:H5"/>
    <mergeCell ref="I4:O4"/>
    <mergeCell ref="I5:K5"/>
    <mergeCell ref="L5:O5"/>
    <mergeCell ref="V4:AB4"/>
    <mergeCell ref="P4:U4"/>
    <mergeCell ref="AI5:AK5"/>
    <mergeCell ref="AL5:AN5"/>
    <mergeCell ref="AO5:AQ5"/>
    <mergeCell ref="AR5:AT5"/>
    <mergeCell ref="AK33:AL33"/>
    <mergeCell ref="AM33:AO33"/>
    <mergeCell ref="AP33:AQ33"/>
    <mergeCell ref="AR33:AT33"/>
    <mergeCell ref="AK32:AL32"/>
    <mergeCell ref="AM32:AO32"/>
    <mergeCell ref="AH32:AJ32"/>
    <mergeCell ref="AA33:AB33"/>
    <mergeCell ref="AC33:AE33"/>
    <mergeCell ref="AF33:AG33"/>
    <mergeCell ref="AH33:AJ33"/>
    <mergeCell ref="A7:H7"/>
    <mergeCell ref="I7:K7"/>
    <mergeCell ref="L7:O7"/>
    <mergeCell ref="P7:R7"/>
    <mergeCell ref="A11:H11"/>
    <mergeCell ref="P5:R5"/>
    <mergeCell ref="S5:U5"/>
    <mergeCell ref="I11:K11"/>
    <mergeCell ref="I9:K9"/>
    <mergeCell ref="L9:O9"/>
    <mergeCell ref="P9:R9"/>
    <mergeCell ref="S9:U9"/>
    <mergeCell ref="P11:R11"/>
    <mergeCell ref="S11:U11"/>
    <mergeCell ref="P10:R10"/>
    <mergeCell ref="A6:H6"/>
    <mergeCell ref="V11:X11"/>
    <mergeCell ref="Y11:AB11"/>
    <mergeCell ref="AC11:AE11"/>
    <mergeCell ref="A8:H8"/>
    <mergeCell ref="I8:K8"/>
    <mergeCell ref="L8:O8"/>
    <mergeCell ref="P8:R8"/>
    <mergeCell ref="V9:X9"/>
    <mergeCell ref="Y9:AB9"/>
    <mergeCell ref="AF11:AH11"/>
    <mergeCell ref="AI11:AK11"/>
    <mergeCell ref="AL11:AN11"/>
    <mergeCell ref="AO11:AQ11"/>
    <mergeCell ref="AR11:AT11"/>
    <mergeCell ref="A12:H12"/>
    <mergeCell ref="I12:K12"/>
    <mergeCell ref="L12:O12"/>
    <mergeCell ref="P12:R12"/>
    <mergeCell ref="V12:X12"/>
    <mergeCell ref="Y12:AB12"/>
    <mergeCell ref="AC12:AE12"/>
    <mergeCell ref="AF12:AH12"/>
    <mergeCell ref="AI12:AK12"/>
    <mergeCell ref="AL12:AN12"/>
    <mergeCell ref="AO12:AQ12"/>
    <mergeCell ref="AR12:AT12"/>
    <mergeCell ref="A13:H13"/>
    <mergeCell ref="I13:K13"/>
    <mergeCell ref="L13:O13"/>
    <mergeCell ref="P13:R13"/>
    <mergeCell ref="V13:X13"/>
    <mergeCell ref="Y13:AB13"/>
    <mergeCell ref="AC13:AE13"/>
    <mergeCell ref="AF13:AH13"/>
    <mergeCell ref="AI13:AK13"/>
    <mergeCell ref="AL13:AN13"/>
    <mergeCell ref="AO13:AQ13"/>
    <mergeCell ref="AR13:AT13"/>
    <mergeCell ref="A14:H14"/>
    <mergeCell ref="I14:K14"/>
    <mergeCell ref="L14:O14"/>
    <mergeCell ref="P14:R14"/>
    <mergeCell ref="S14:U14"/>
    <mergeCell ref="V14:X14"/>
    <mergeCell ref="Y14:AB14"/>
    <mergeCell ref="AC14:AE14"/>
    <mergeCell ref="AF14:AH14"/>
    <mergeCell ref="AI14:AK14"/>
    <mergeCell ref="AL14:AN14"/>
    <mergeCell ref="AO14:AQ14"/>
    <mergeCell ref="AR14:AT14"/>
    <mergeCell ref="A15:H15"/>
    <mergeCell ref="I15:K15"/>
    <mergeCell ref="L15:O15"/>
    <mergeCell ref="P15:R15"/>
    <mergeCell ref="S15:U15"/>
    <mergeCell ref="V15:X15"/>
    <mergeCell ref="Y15:AB15"/>
    <mergeCell ref="AC15:AE15"/>
    <mergeCell ref="AF15:AH15"/>
    <mergeCell ref="AI15:AK15"/>
    <mergeCell ref="AL15:AN15"/>
    <mergeCell ref="AO15:AQ15"/>
    <mergeCell ref="AR15:AT15"/>
    <mergeCell ref="A16:H16"/>
    <mergeCell ref="I16:K16"/>
    <mergeCell ref="L16:O16"/>
    <mergeCell ref="P16:R16"/>
    <mergeCell ref="S16:U16"/>
    <mergeCell ref="V16:X16"/>
    <mergeCell ref="Y16:AB16"/>
    <mergeCell ref="AC16:AE16"/>
    <mergeCell ref="AF16:AH16"/>
    <mergeCell ref="AI16:AK16"/>
    <mergeCell ref="AL16:AN16"/>
    <mergeCell ref="AO16:AQ16"/>
    <mergeCell ref="AR16:AT16"/>
    <mergeCell ref="A17:H17"/>
    <mergeCell ref="I17:K17"/>
    <mergeCell ref="L17:O17"/>
    <mergeCell ref="P17:R17"/>
    <mergeCell ref="S17:U17"/>
    <mergeCell ref="V17:X17"/>
    <mergeCell ref="Y17:AB17"/>
    <mergeCell ref="AC17:AE17"/>
    <mergeCell ref="AF17:AH17"/>
    <mergeCell ref="AI17:AK17"/>
    <mergeCell ref="AL17:AN17"/>
    <mergeCell ref="AO17:AQ17"/>
    <mergeCell ref="AR17:AT17"/>
    <mergeCell ref="A18:H18"/>
    <mergeCell ref="I18:K18"/>
    <mergeCell ref="L18:O18"/>
    <mergeCell ref="P18:R18"/>
    <mergeCell ref="S18:U18"/>
    <mergeCell ref="V18:X18"/>
    <mergeCell ref="Y18:AB18"/>
    <mergeCell ref="AC18:AE18"/>
    <mergeCell ref="AF18:AH18"/>
    <mergeCell ref="AI18:AK18"/>
    <mergeCell ref="AL18:AN18"/>
    <mergeCell ref="AO18:AQ18"/>
    <mergeCell ref="AR18:AT18"/>
    <mergeCell ref="AC19:AE19"/>
    <mergeCell ref="A19:H19"/>
    <mergeCell ref="I19:K19"/>
    <mergeCell ref="L19:O19"/>
    <mergeCell ref="P19:R19"/>
    <mergeCell ref="AF19:AH19"/>
    <mergeCell ref="AI19:AK19"/>
    <mergeCell ref="AL19:AN19"/>
    <mergeCell ref="AO19:AQ19"/>
    <mergeCell ref="AR19:AT19"/>
    <mergeCell ref="A20:H20"/>
    <mergeCell ref="I20:K20"/>
    <mergeCell ref="L20:O20"/>
    <mergeCell ref="P20:R20"/>
    <mergeCell ref="S20:U20"/>
    <mergeCell ref="V20:X20"/>
    <mergeCell ref="AR20:AT20"/>
    <mergeCell ref="A21:H21"/>
    <mergeCell ref="I21:K21"/>
    <mergeCell ref="L21:O21"/>
    <mergeCell ref="P21:R21"/>
    <mergeCell ref="S21:U21"/>
    <mergeCell ref="V21:X21"/>
    <mergeCell ref="AI20:AK20"/>
    <mergeCell ref="AL20:AN20"/>
    <mergeCell ref="AO20:AQ20"/>
    <mergeCell ref="Y20:AB20"/>
    <mergeCell ref="AC20:AE20"/>
    <mergeCell ref="AF20:AH20"/>
    <mergeCell ref="S22:U22"/>
    <mergeCell ref="AC22:AE22"/>
    <mergeCell ref="AF22:AH22"/>
    <mergeCell ref="AR22:AT22"/>
    <mergeCell ref="V22:X22"/>
    <mergeCell ref="AF21:AH21"/>
    <mergeCell ref="AI21:AK21"/>
    <mergeCell ref="AL21:AN21"/>
    <mergeCell ref="AO21:AQ21"/>
    <mergeCell ref="A23:H23"/>
    <mergeCell ref="I23:K23"/>
    <mergeCell ref="L23:O23"/>
    <mergeCell ref="P23:R23"/>
    <mergeCell ref="AC23:AE23"/>
    <mergeCell ref="AR21:AT21"/>
    <mergeCell ref="A22:H22"/>
    <mergeCell ref="I22:K22"/>
    <mergeCell ref="L22:O22"/>
    <mergeCell ref="P22:R22"/>
    <mergeCell ref="AI22:AK22"/>
    <mergeCell ref="AL22:AN22"/>
    <mergeCell ref="AO22:AQ22"/>
    <mergeCell ref="AR23:AT23"/>
    <mergeCell ref="A24:H24"/>
    <mergeCell ref="I24:K24"/>
    <mergeCell ref="L24:O24"/>
    <mergeCell ref="P24:R24"/>
    <mergeCell ref="S24:U24"/>
    <mergeCell ref="AF23:AH23"/>
    <mergeCell ref="V24:X24"/>
    <mergeCell ref="Y24:AB24"/>
    <mergeCell ref="AC24:AE24"/>
    <mergeCell ref="AL23:AN23"/>
    <mergeCell ref="AF24:AH24"/>
    <mergeCell ref="AR24:AT24"/>
    <mergeCell ref="AO24:AQ24"/>
    <mergeCell ref="Y23:AB23"/>
    <mergeCell ref="AO23:AQ23"/>
    <mergeCell ref="AI23:AK23"/>
    <mergeCell ref="A25:H25"/>
    <mergeCell ref="I25:K25"/>
    <mergeCell ref="L25:O25"/>
    <mergeCell ref="P25:R25"/>
    <mergeCell ref="S25:U25"/>
    <mergeCell ref="V25:X25"/>
    <mergeCell ref="AR25:AT25"/>
    <mergeCell ref="AR9:AT9"/>
    <mergeCell ref="Y25:AB25"/>
    <mergeCell ref="AC25:AE25"/>
    <mergeCell ref="AF25:AH25"/>
    <mergeCell ref="AI25:AK25"/>
    <mergeCell ref="AL25:AN25"/>
    <mergeCell ref="AO25:AQ25"/>
    <mergeCell ref="AI24:AK24"/>
    <mergeCell ref="AL24:AN24"/>
    <mergeCell ref="AO9:AQ9"/>
    <mergeCell ref="S8:U8"/>
    <mergeCell ref="V8:X8"/>
    <mergeCell ref="V33:W33"/>
    <mergeCell ref="X33:Z33"/>
    <mergeCell ref="Y22:AB22"/>
    <mergeCell ref="S23:U23"/>
    <mergeCell ref="V23:X23"/>
    <mergeCell ref="S19:U19"/>
    <mergeCell ref="V19:X19"/>
    <mergeCell ref="Y19:AB19"/>
    <mergeCell ref="Y21:AB21"/>
    <mergeCell ref="AC21:AE21"/>
    <mergeCell ref="Q33:R33"/>
    <mergeCell ref="S33:U33"/>
    <mergeCell ref="AA32:AB32"/>
    <mergeCell ref="AC32:AE32"/>
    <mergeCell ref="X32:Z32"/>
    <mergeCell ref="AC31:AE31"/>
    <mergeCell ref="AA30:AB30"/>
    <mergeCell ref="V31:W31"/>
    <mergeCell ref="AO8:AQ8"/>
    <mergeCell ref="AR8:AT8"/>
    <mergeCell ref="A33:F33"/>
    <mergeCell ref="G33:H33"/>
    <mergeCell ref="I33:K33"/>
    <mergeCell ref="L33:M33"/>
    <mergeCell ref="N33:P33"/>
    <mergeCell ref="Y8:AB8"/>
    <mergeCell ref="AC8:AE8"/>
  </mergeCells>
  <printOptions/>
  <pageMargins left="0.7874015748031497" right="0.3937007874015748" top="0.7874015748031497" bottom="0.1968503937007874" header="0.3937007874015748" footer="0.1968503937007874"/>
  <pageSetup firstPageNumber="228" useFirstPageNumber="1" horizontalDpi="600" verticalDpi="600" orientation="portrait" paperSize="9" r:id="rId1"/>
  <headerFooter alignWithMargins="0">
    <oddHeader xml:space="preserve">&amp;L&amp;"ＭＳ 明朝,標準"&amp;8&amp;P　区 立 施 設&amp;R&amp;"ＭＳ 明朝,標準"&amp;8 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BU71"/>
  <sheetViews>
    <sheetView zoomScalePageLayoutView="0" workbookViewId="0" topLeftCell="A1">
      <selection activeCell="BS8" sqref="BS8"/>
    </sheetView>
  </sheetViews>
  <sheetFormatPr defaultColWidth="15.625" defaultRowHeight="13.5"/>
  <cols>
    <col min="1" max="8" width="1.37890625" style="358" customWidth="1"/>
    <col min="9" max="9" width="1.4921875" style="358" customWidth="1"/>
    <col min="10" max="10" width="1.625" style="358" customWidth="1"/>
    <col min="11" max="16" width="1.4921875" style="358" customWidth="1"/>
    <col min="17" max="20" width="1.625" style="358" customWidth="1"/>
    <col min="21" max="22" width="1.625" style="360" customWidth="1"/>
    <col min="23" max="28" width="1.4921875" style="358" customWidth="1"/>
    <col min="29" max="30" width="1.4921875" style="359" customWidth="1"/>
    <col min="31" max="58" width="1.4921875" style="358" customWidth="1"/>
    <col min="59" max="62" width="1.625" style="358" customWidth="1"/>
    <col min="63" max="63" width="4.75390625" style="358" customWidth="1"/>
    <col min="64" max="65" width="4.375" style="358" customWidth="1"/>
    <col min="66" max="80" width="2.00390625" style="358" customWidth="1"/>
    <col min="81" max="81" width="1.875" style="358" customWidth="1"/>
    <col min="82" max="16384" width="15.625" style="358" customWidth="1"/>
  </cols>
  <sheetData>
    <row r="1" spans="1:60" ht="18" customHeight="1">
      <c r="A1" s="882" t="s">
        <v>867</v>
      </c>
      <c r="B1" s="882"/>
      <c r="C1" s="882"/>
      <c r="D1" s="882"/>
      <c r="E1" s="882"/>
      <c r="F1" s="882"/>
      <c r="G1" s="882"/>
      <c r="H1" s="882"/>
      <c r="I1" s="882"/>
      <c r="J1" s="882"/>
      <c r="K1" s="882"/>
      <c r="L1" s="882"/>
      <c r="M1" s="882"/>
      <c r="N1" s="882"/>
      <c r="O1" s="882"/>
      <c r="P1" s="882"/>
      <c r="Q1" s="882"/>
      <c r="R1" s="882"/>
      <c r="S1" s="882"/>
      <c r="T1" s="882"/>
      <c r="U1" s="882"/>
      <c r="V1" s="882"/>
      <c r="W1" s="882"/>
      <c r="X1" s="882"/>
      <c r="Y1" s="882"/>
      <c r="Z1" s="882"/>
      <c r="AA1" s="882"/>
      <c r="AB1" s="882"/>
      <c r="AC1" s="882"/>
      <c r="AD1" s="882"/>
      <c r="AE1" s="882"/>
      <c r="AF1" s="882"/>
      <c r="AG1" s="882"/>
      <c r="AH1" s="882"/>
      <c r="AI1" s="882"/>
      <c r="AJ1" s="882"/>
      <c r="AK1" s="882"/>
      <c r="AL1" s="882"/>
      <c r="AM1" s="882"/>
      <c r="AN1" s="882"/>
      <c r="AO1" s="882"/>
      <c r="AP1" s="882"/>
      <c r="AQ1" s="882"/>
      <c r="AR1" s="882"/>
      <c r="AS1" s="882"/>
      <c r="AT1" s="882"/>
      <c r="AU1" s="882"/>
      <c r="AV1" s="882"/>
      <c r="AW1" s="882"/>
      <c r="AX1" s="882"/>
      <c r="AY1" s="882"/>
      <c r="AZ1" s="883"/>
      <c r="BA1" s="883"/>
      <c r="BB1" s="883"/>
      <c r="BC1" s="883"/>
      <c r="BD1" s="883"/>
      <c r="BE1" s="883"/>
      <c r="BF1" s="883"/>
      <c r="BG1" s="381"/>
      <c r="BH1" s="381"/>
    </row>
    <row r="2" spans="6:33" ht="15" customHeight="1">
      <c r="F2" s="389"/>
      <c r="G2" s="389"/>
      <c r="H2" s="389"/>
      <c r="I2" s="389"/>
      <c r="J2" s="389"/>
      <c r="K2" s="389"/>
      <c r="L2" s="389"/>
      <c r="M2" s="389"/>
      <c r="N2" s="389"/>
      <c r="O2" s="389"/>
      <c r="P2" s="389"/>
      <c r="Q2" s="389"/>
      <c r="R2" s="389"/>
      <c r="S2" s="389"/>
      <c r="T2" s="389"/>
      <c r="U2" s="389"/>
      <c r="V2" s="389"/>
      <c r="W2" s="389"/>
      <c r="X2" s="389"/>
      <c r="Y2" s="389"/>
      <c r="Z2" s="389"/>
      <c r="AA2" s="389"/>
      <c r="AB2" s="389"/>
      <c r="AC2" s="389"/>
      <c r="AD2" s="389"/>
      <c r="AE2" s="389"/>
      <c r="AF2" s="389"/>
      <c r="AG2" s="389"/>
    </row>
    <row r="3" spans="1:37" ht="15" customHeight="1" thickBot="1">
      <c r="A3" s="383" t="s">
        <v>475</v>
      </c>
      <c r="B3" s="385"/>
      <c r="I3" s="385"/>
      <c r="J3" s="385"/>
      <c r="K3" s="385"/>
      <c r="L3" s="385"/>
      <c r="W3" s="388"/>
      <c r="X3" s="388"/>
      <c r="Y3" s="388"/>
      <c r="Z3" s="388"/>
      <c r="AA3" s="388"/>
      <c r="AB3" s="388"/>
      <c r="AK3" s="371"/>
    </row>
    <row r="4" spans="1:60" ht="17.25" customHeight="1">
      <c r="A4" s="897" t="s">
        <v>26</v>
      </c>
      <c r="B4" s="898"/>
      <c r="C4" s="898"/>
      <c r="D4" s="898"/>
      <c r="E4" s="898"/>
      <c r="F4" s="898"/>
      <c r="G4" s="898"/>
      <c r="H4" s="898"/>
      <c r="I4" s="898"/>
      <c r="J4" s="898"/>
      <c r="K4" s="898" t="s">
        <v>449</v>
      </c>
      <c r="L4" s="898"/>
      <c r="M4" s="898"/>
      <c r="N4" s="898"/>
      <c r="O4" s="898"/>
      <c r="P4" s="898"/>
      <c r="Q4" s="898"/>
      <c r="R4" s="898"/>
      <c r="S4" s="898"/>
      <c r="T4" s="898"/>
      <c r="U4" s="898"/>
      <c r="V4" s="898"/>
      <c r="W4" s="898"/>
      <c r="X4" s="898"/>
      <c r="Y4" s="898"/>
      <c r="Z4" s="898"/>
      <c r="AA4" s="898" t="s">
        <v>450</v>
      </c>
      <c r="AB4" s="898"/>
      <c r="AC4" s="898"/>
      <c r="AD4" s="898"/>
      <c r="AE4" s="898"/>
      <c r="AF4" s="898"/>
      <c r="AG4" s="898"/>
      <c r="AH4" s="898"/>
      <c r="AI4" s="898"/>
      <c r="AJ4" s="898"/>
      <c r="AK4" s="898"/>
      <c r="AL4" s="898"/>
      <c r="AM4" s="898"/>
      <c r="AN4" s="898"/>
      <c r="AO4" s="898"/>
      <c r="AP4" s="898"/>
      <c r="AQ4" s="898" t="s">
        <v>451</v>
      </c>
      <c r="AR4" s="898"/>
      <c r="AS4" s="898"/>
      <c r="AT4" s="898"/>
      <c r="AU4" s="898"/>
      <c r="AV4" s="898"/>
      <c r="AW4" s="898"/>
      <c r="AX4" s="898"/>
      <c r="AY4" s="898"/>
      <c r="AZ4" s="898"/>
      <c r="BA4" s="898"/>
      <c r="BB4" s="898"/>
      <c r="BC4" s="898"/>
      <c r="BD4" s="898"/>
      <c r="BE4" s="898"/>
      <c r="BF4" s="902"/>
      <c r="BG4" s="361"/>
      <c r="BH4" s="361"/>
    </row>
    <row r="5" spans="1:60" ht="17.25" customHeight="1">
      <c r="A5" s="899"/>
      <c r="B5" s="900"/>
      <c r="C5" s="900"/>
      <c r="D5" s="900"/>
      <c r="E5" s="900"/>
      <c r="F5" s="900"/>
      <c r="G5" s="900"/>
      <c r="H5" s="900"/>
      <c r="I5" s="900"/>
      <c r="J5" s="900"/>
      <c r="K5" s="900" t="s">
        <v>252</v>
      </c>
      <c r="L5" s="900"/>
      <c r="M5" s="900"/>
      <c r="N5" s="900"/>
      <c r="O5" s="900"/>
      <c r="P5" s="900"/>
      <c r="Q5" s="900"/>
      <c r="R5" s="900"/>
      <c r="S5" s="900" t="s">
        <v>253</v>
      </c>
      <c r="T5" s="900"/>
      <c r="U5" s="900"/>
      <c r="V5" s="900"/>
      <c r="W5" s="900"/>
      <c r="X5" s="900"/>
      <c r="Y5" s="900"/>
      <c r="Z5" s="900"/>
      <c r="AA5" s="900" t="s">
        <v>252</v>
      </c>
      <c r="AB5" s="900"/>
      <c r="AC5" s="900"/>
      <c r="AD5" s="900"/>
      <c r="AE5" s="900"/>
      <c r="AF5" s="900"/>
      <c r="AG5" s="900"/>
      <c r="AH5" s="900"/>
      <c r="AI5" s="900" t="s">
        <v>253</v>
      </c>
      <c r="AJ5" s="900"/>
      <c r="AK5" s="900"/>
      <c r="AL5" s="900"/>
      <c r="AM5" s="900"/>
      <c r="AN5" s="900"/>
      <c r="AO5" s="900"/>
      <c r="AP5" s="900"/>
      <c r="AQ5" s="900" t="s">
        <v>252</v>
      </c>
      <c r="AR5" s="900"/>
      <c r="AS5" s="900"/>
      <c r="AT5" s="900"/>
      <c r="AU5" s="900"/>
      <c r="AV5" s="900"/>
      <c r="AW5" s="900"/>
      <c r="AX5" s="900"/>
      <c r="AY5" s="900" t="s">
        <v>253</v>
      </c>
      <c r="AZ5" s="900"/>
      <c r="BA5" s="900"/>
      <c r="BB5" s="900"/>
      <c r="BC5" s="900"/>
      <c r="BD5" s="900"/>
      <c r="BE5" s="900"/>
      <c r="BF5" s="903"/>
      <c r="BG5" s="361"/>
      <c r="BH5" s="361"/>
    </row>
    <row r="6" spans="1:60" ht="9" customHeight="1">
      <c r="A6" s="885"/>
      <c r="B6" s="885"/>
      <c r="C6" s="885"/>
      <c r="D6" s="885"/>
      <c r="E6" s="885"/>
      <c r="F6" s="885"/>
      <c r="G6" s="885"/>
      <c r="H6" s="885"/>
      <c r="I6" s="885"/>
      <c r="J6" s="886"/>
      <c r="K6" s="890"/>
      <c r="L6" s="891"/>
      <c r="M6" s="891"/>
      <c r="N6" s="891"/>
      <c r="O6" s="891"/>
      <c r="P6" s="891"/>
      <c r="Q6" s="891"/>
      <c r="R6" s="891"/>
      <c r="S6" s="892"/>
      <c r="T6" s="892"/>
      <c r="U6" s="892"/>
      <c r="V6" s="892"/>
      <c r="W6" s="892"/>
      <c r="X6" s="892"/>
      <c r="Y6" s="892"/>
      <c r="Z6" s="892"/>
      <c r="AA6" s="892"/>
      <c r="AB6" s="892"/>
      <c r="AC6" s="892"/>
      <c r="AD6" s="892"/>
      <c r="AE6" s="892"/>
      <c r="AF6" s="892"/>
      <c r="AG6" s="892"/>
      <c r="AH6" s="892"/>
      <c r="AI6" s="892"/>
      <c r="AJ6" s="892"/>
      <c r="AK6" s="892"/>
      <c r="AL6" s="892"/>
      <c r="AM6" s="892"/>
      <c r="AN6" s="892"/>
      <c r="AO6" s="892"/>
      <c r="AP6" s="892"/>
      <c r="AQ6" s="892"/>
      <c r="AR6" s="892"/>
      <c r="AS6" s="892"/>
      <c r="AT6" s="892"/>
      <c r="AU6" s="892"/>
      <c r="AV6" s="892"/>
      <c r="AW6" s="892"/>
      <c r="AX6" s="892"/>
      <c r="AY6" s="892"/>
      <c r="AZ6" s="892"/>
      <c r="BA6" s="892"/>
      <c r="BB6" s="892"/>
      <c r="BC6" s="892"/>
      <c r="BD6" s="892"/>
      <c r="BE6" s="892"/>
      <c r="BF6" s="892"/>
      <c r="BG6" s="361"/>
      <c r="BH6" s="361"/>
    </row>
    <row r="7" spans="1:60" ht="15.75" customHeight="1">
      <c r="A7" s="885" t="s">
        <v>0</v>
      </c>
      <c r="B7" s="885"/>
      <c r="C7" s="885"/>
      <c r="D7" s="885"/>
      <c r="E7" s="885"/>
      <c r="F7" s="885"/>
      <c r="G7" s="885"/>
      <c r="H7" s="885"/>
      <c r="I7" s="885"/>
      <c r="J7" s="886"/>
      <c r="K7" s="904">
        <v>605</v>
      </c>
      <c r="L7" s="905"/>
      <c r="M7" s="905"/>
      <c r="N7" s="905"/>
      <c r="O7" s="905"/>
      <c r="P7" s="905"/>
      <c r="Q7" s="905"/>
      <c r="R7" s="905"/>
      <c r="S7" s="901">
        <v>10785</v>
      </c>
      <c r="T7" s="901"/>
      <c r="U7" s="901"/>
      <c r="V7" s="901"/>
      <c r="W7" s="901"/>
      <c r="X7" s="901"/>
      <c r="Y7" s="901"/>
      <c r="Z7" s="901"/>
      <c r="AA7" s="901">
        <v>244</v>
      </c>
      <c r="AB7" s="901"/>
      <c r="AC7" s="901"/>
      <c r="AD7" s="901"/>
      <c r="AE7" s="901"/>
      <c r="AF7" s="901"/>
      <c r="AG7" s="901"/>
      <c r="AH7" s="901"/>
      <c r="AI7" s="901">
        <v>4999</v>
      </c>
      <c r="AJ7" s="901"/>
      <c r="AK7" s="901"/>
      <c r="AL7" s="901"/>
      <c r="AM7" s="901"/>
      <c r="AN7" s="901"/>
      <c r="AO7" s="901"/>
      <c r="AP7" s="901"/>
      <c r="AQ7" s="901">
        <v>361</v>
      </c>
      <c r="AR7" s="901"/>
      <c r="AS7" s="901"/>
      <c r="AT7" s="901"/>
      <c r="AU7" s="901"/>
      <c r="AV7" s="901"/>
      <c r="AW7" s="901"/>
      <c r="AX7" s="901"/>
      <c r="AY7" s="901">
        <v>5786</v>
      </c>
      <c r="AZ7" s="901"/>
      <c r="BA7" s="901"/>
      <c r="BB7" s="901"/>
      <c r="BC7" s="901"/>
      <c r="BD7" s="901"/>
      <c r="BE7" s="901"/>
      <c r="BF7" s="901"/>
      <c r="BG7" s="363"/>
      <c r="BH7" s="363"/>
    </row>
    <row r="8" spans="1:60" ht="15.75" customHeight="1">
      <c r="A8" s="893">
        <v>19</v>
      </c>
      <c r="B8" s="893"/>
      <c r="C8" s="893"/>
      <c r="D8" s="893"/>
      <c r="E8" s="893"/>
      <c r="F8" s="893"/>
      <c r="G8" s="893"/>
      <c r="H8" s="893"/>
      <c r="I8" s="893"/>
      <c r="J8" s="894"/>
      <c r="K8" s="881">
        <v>631</v>
      </c>
      <c r="L8" s="881"/>
      <c r="M8" s="881"/>
      <c r="N8" s="881"/>
      <c r="O8" s="881"/>
      <c r="P8" s="881"/>
      <c r="Q8" s="881"/>
      <c r="R8" s="881"/>
      <c r="S8" s="881">
        <v>9604</v>
      </c>
      <c r="T8" s="881"/>
      <c r="U8" s="881"/>
      <c r="V8" s="881"/>
      <c r="W8" s="881"/>
      <c r="X8" s="881"/>
      <c r="Y8" s="881"/>
      <c r="Z8" s="881"/>
      <c r="AA8" s="881">
        <v>285</v>
      </c>
      <c r="AB8" s="881"/>
      <c r="AC8" s="881"/>
      <c r="AD8" s="881"/>
      <c r="AE8" s="881"/>
      <c r="AF8" s="881"/>
      <c r="AG8" s="881"/>
      <c r="AH8" s="881"/>
      <c r="AI8" s="881">
        <v>4551</v>
      </c>
      <c r="AJ8" s="881"/>
      <c r="AK8" s="881"/>
      <c r="AL8" s="881"/>
      <c r="AM8" s="881"/>
      <c r="AN8" s="881"/>
      <c r="AO8" s="881"/>
      <c r="AP8" s="881"/>
      <c r="AQ8" s="881">
        <v>346</v>
      </c>
      <c r="AR8" s="881"/>
      <c r="AS8" s="881"/>
      <c r="AT8" s="881"/>
      <c r="AU8" s="881"/>
      <c r="AV8" s="881"/>
      <c r="AW8" s="881"/>
      <c r="AX8" s="881"/>
      <c r="AY8" s="881">
        <v>5053</v>
      </c>
      <c r="AZ8" s="881"/>
      <c r="BA8" s="881"/>
      <c r="BB8" s="881"/>
      <c r="BC8" s="881"/>
      <c r="BD8" s="881"/>
      <c r="BE8" s="881"/>
      <c r="BF8" s="881"/>
      <c r="BG8" s="363"/>
      <c r="BH8" s="363"/>
    </row>
    <row r="9" spans="1:60" ht="15.75" customHeight="1">
      <c r="A9" s="895">
        <v>20</v>
      </c>
      <c r="B9" s="895"/>
      <c r="C9" s="895"/>
      <c r="D9" s="895"/>
      <c r="E9" s="895"/>
      <c r="F9" s="895"/>
      <c r="G9" s="895"/>
      <c r="H9" s="895"/>
      <c r="I9" s="895"/>
      <c r="J9" s="896"/>
      <c r="K9" s="889">
        <f>SUM(K11:K24)</f>
        <v>766</v>
      </c>
      <c r="L9" s="889"/>
      <c r="M9" s="889"/>
      <c r="N9" s="889"/>
      <c r="O9" s="889"/>
      <c r="P9" s="889"/>
      <c r="Q9" s="889"/>
      <c r="R9" s="889"/>
      <c r="S9" s="889">
        <f>SUM(S11:S24)</f>
        <v>10634</v>
      </c>
      <c r="T9" s="889"/>
      <c r="U9" s="889"/>
      <c r="V9" s="889"/>
      <c r="W9" s="889"/>
      <c r="X9" s="889"/>
      <c r="Y9" s="889"/>
      <c r="Z9" s="889"/>
      <c r="AA9" s="889">
        <f>SUM(AA11:AA24)</f>
        <v>338</v>
      </c>
      <c r="AB9" s="889"/>
      <c r="AC9" s="889"/>
      <c r="AD9" s="889"/>
      <c r="AE9" s="889"/>
      <c r="AF9" s="889"/>
      <c r="AG9" s="889"/>
      <c r="AH9" s="889"/>
      <c r="AI9" s="889">
        <f>SUM(AI11:AI24)</f>
        <v>5304</v>
      </c>
      <c r="AJ9" s="889"/>
      <c r="AK9" s="889"/>
      <c r="AL9" s="889"/>
      <c r="AM9" s="889"/>
      <c r="AN9" s="889"/>
      <c r="AO9" s="889"/>
      <c r="AP9" s="889"/>
      <c r="AQ9" s="889">
        <f>SUM(AQ11:AQ24)</f>
        <v>428</v>
      </c>
      <c r="AR9" s="889"/>
      <c r="AS9" s="889"/>
      <c r="AT9" s="889"/>
      <c r="AU9" s="889"/>
      <c r="AV9" s="889"/>
      <c r="AW9" s="889"/>
      <c r="AX9" s="889"/>
      <c r="AY9" s="889">
        <f>SUM(AY11:AY24)</f>
        <v>5330</v>
      </c>
      <c r="AZ9" s="889"/>
      <c r="BA9" s="889"/>
      <c r="BB9" s="889"/>
      <c r="BC9" s="889"/>
      <c r="BD9" s="889"/>
      <c r="BE9" s="889"/>
      <c r="BF9" s="889"/>
      <c r="BG9" s="363"/>
      <c r="BH9" s="363"/>
    </row>
    <row r="10" spans="1:58" ht="15.75" customHeight="1">
      <c r="A10" s="885"/>
      <c r="B10" s="885"/>
      <c r="C10" s="885"/>
      <c r="D10" s="885"/>
      <c r="E10" s="885"/>
      <c r="F10" s="885"/>
      <c r="G10" s="885"/>
      <c r="H10" s="885"/>
      <c r="I10" s="885"/>
      <c r="J10" s="886"/>
      <c r="K10" s="887"/>
      <c r="L10" s="888"/>
      <c r="M10" s="888"/>
      <c r="N10" s="888"/>
      <c r="O10" s="888"/>
      <c r="P10" s="888"/>
      <c r="Q10" s="888"/>
      <c r="R10" s="888"/>
      <c r="S10" s="881"/>
      <c r="T10" s="881"/>
      <c r="U10" s="881"/>
      <c r="V10" s="881"/>
      <c r="W10" s="881"/>
      <c r="X10" s="881"/>
      <c r="Y10" s="881"/>
      <c r="Z10" s="881"/>
      <c r="AA10" s="881"/>
      <c r="AB10" s="881"/>
      <c r="AC10" s="881"/>
      <c r="AD10" s="881"/>
      <c r="AE10" s="881"/>
      <c r="AF10" s="881"/>
      <c r="AG10" s="881"/>
      <c r="AH10" s="881"/>
      <c r="AI10" s="881"/>
      <c r="AJ10" s="881"/>
      <c r="AK10" s="881"/>
      <c r="AL10" s="881"/>
      <c r="AM10" s="881"/>
      <c r="AN10" s="881"/>
      <c r="AO10" s="881"/>
      <c r="AP10" s="881"/>
      <c r="AQ10" s="881"/>
      <c r="AR10" s="881"/>
      <c r="AS10" s="881"/>
      <c r="AT10" s="881"/>
      <c r="AU10" s="881"/>
      <c r="AV10" s="881"/>
      <c r="AW10" s="881"/>
      <c r="AX10" s="881"/>
      <c r="AY10" s="881"/>
      <c r="AZ10" s="881"/>
      <c r="BA10" s="881"/>
      <c r="BB10" s="881"/>
      <c r="BC10" s="881"/>
      <c r="BD10" s="881"/>
      <c r="BE10" s="881"/>
      <c r="BF10" s="881"/>
    </row>
    <row r="11" spans="1:58" ht="15.75" customHeight="1">
      <c r="A11" s="885" t="s">
        <v>113</v>
      </c>
      <c r="B11" s="885"/>
      <c r="C11" s="885"/>
      <c r="D11" s="885"/>
      <c r="E11" s="885"/>
      <c r="F11" s="885"/>
      <c r="G11" s="885"/>
      <c r="H11" s="885"/>
      <c r="I11" s="885"/>
      <c r="J11" s="886"/>
      <c r="K11" s="887">
        <f>AA11+AQ11</f>
        <v>60</v>
      </c>
      <c r="L11" s="888"/>
      <c r="M11" s="888"/>
      <c r="N11" s="888"/>
      <c r="O11" s="888"/>
      <c r="P11" s="888"/>
      <c r="Q11" s="888"/>
      <c r="R11" s="888"/>
      <c r="S11" s="881">
        <f>AI11+AY11</f>
        <v>831</v>
      </c>
      <c r="T11" s="881"/>
      <c r="U11" s="881"/>
      <c r="V11" s="881"/>
      <c r="W11" s="881"/>
      <c r="X11" s="881"/>
      <c r="Y11" s="881"/>
      <c r="Z11" s="881"/>
      <c r="AA11" s="881">
        <v>26</v>
      </c>
      <c r="AB11" s="881"/>
      <c r="AC11" s="881"/>
      <c r="AD11" s="881"/>
      <c r="AE11" s="881"/>
      <c r="AF11" s="881"/>
      <c r="AG11" s="881"/>
      <c r="AH11" s="881"/>
      <c r="AI11" s="881">
        <v>409</v>
      </c>
      <c r="AJ11" s="881"/>
      <c r="AK11" s="881"/>
      <c r="AL11" s="881"/>
      <c r="AM11" s="881"/>
      <c r="AN11" s="881"/>
      <c r="AO11" s="881"/>
      <c r="AP11" s="881"/>
      <c r="AQ11" s="881">
        <v>34</v>
      </c>
      <c r="AR11" s="881"/>
      <c r="AS11" s="881"/>
      <c r="AT11" s="881"/>
      <c r="AU11" s="881"/>
      <c r="AV11" s="881"/>
      <c r="AW11" s="881"/>
      <c r="AX11" s="881"/>
      <c r="AY11" s="881">
        <v>422</v>
      </c>
      <c r="AZ11" s="881"/>
      <c r="BA11" s="881"/>
      <c r="BB11" s="881"/>
      <c r="BC11" s="881"/>
      <c r="BD11" s="881"/>
      <c r="BE11" s="881"/>
      <c r="BF11" s="881"/>
    </row>
    <row r="12" spans="1:58" ht="15.75" customHeight="1">
      <c r="A12" s="885" t="s">
        <v>344</v>
      </c>
      <c r="B12" s="885"/>
      <c r="C12" s="885"/>
      <c r="D12" s="885"/>
      <c r="E12" s="885"/>
      <c r="F12" s="885"/>
      <c r="G12" s="885"/>
      <c r="H12" s="885"/>
      <c r="I12" s="885"/>
      <c r="J12" s="886"/>
      <c r="K12" s="887">
        <f>AA12+AQ12</f>
        <v>58</v>
      </c>
      <c r="L12" s="888"/>
      <c r="M12" s="888"/>
      <c r="N12" s="888"/>
      <c r="O12" s="888"/>
      <c r="P12" s="888"/>
      <c r="Q12" s="888"/>
      <c r="R12" s="888"/>
      <c r="S12" s="881">
        <f>AI12+AY12</f>
        <v>756</v>
      </c>
      <c r="T12" s="881"/>
      <c r="U12" s="881"/>
      <c r="V12" s="881"/>
      <c r="W12" s="881"/>
      <c r="X12" s="881"/>
      <c r="Y12" s="881"/>
      <c r="Z12" s="881"/>
      <c r="AA12" s="881">
        <v>23</v>
      </c>
      <c r="AB12" s="881"/>
      <c r="AC12" s="881"/>
      <c r="AD12" s="881"/>
      <c r="AE12" s="881"/>
      <c r="AF12" s="881"/>
      <c r="AG12" s="881"/>
      <c r="AH12" s="881"/>
      <c r="AI12" s="881">
        <v>357</v>
      </c>
      <c r="AJ12" s="881"/>
      <c r="AK12" s="881"/>
      <c r="AL12" s="881"/>
      <c r="AM12" s="881"/>
      <c r="AN12" s="881"/>
      <c r="AO12" s="881"/>
      <c r="AP12" s="881"/>
      <c r="AQ12" s="881">
        <v>35</v>
      </c>
      <c r="AR12" s="881"/>
      <c r="AS12" s="881"/>
      <c r="AT12" s="881"/>
      <c r="AU12" s="881"/>
      <c r="AV12" s="881"/>
      <c r="AW12" s="881"/>
      <c r="AX12" s="881"/>
      <c r="AY12" s="881">
        <v>399</v>
      </c>
      <c r="AZ12" s="881"/>
      <c r="BA12" s="881"/>
      <c r="BB12" s="881"/>
      <c r="BC12" s="881"/>
      <c r="BD12" s="881"/>
      <c r="BE12" s="881"/>
      <c r="BF12" s="881"/>
    </row>
    <row r="13" spans="1:58" ht="15.75" customHeight="1">
      <c r="A13" s="885" t="s">
        <v>48</v>
      </c>
      <c r="B13" s="885"/>
      <c r="C13" s="885"/>
      <c r="D13" s="885"/>
      <c r="E13" s="885"/>
      <c r="F13" s="885"/>
      <c r="G13" s="885"/>
      <c r="H13" s="885"/>
      <c r="I13" s="885"/>
      <c r="J13" s="886"/>
      <c r="K13" s="887">
        <f>AA13+AQ13</f>
        <v>80</v>
      </c>
      <c r="L13" s="888"/>
      <c r="M13" s="888"/>
      <c r="N13" s="888"/>
      <c r="O13" s="888"/>
      <c r="P13" s="888"/>
      <c r="Q13" s="888"/>
      <c r="R13" s="888"/>
      <c r="S13" s="881">
        <f>AI13+AY13</f>
        <v>1112</v>
      </c>
      <c r="T13" s="881"/>
      <c r="U13" s="881"/>
      <c r="V13" s="881"/>
      <c r="W13" s="881"/>
      <c r="X13" s="881"/>
      <c r="Y13" s="881"/>
      <c r="Z13" s="881"/>
      <c r="AA13" s="881">
        <v>39</v>
      </c>
      <c r="AB13" s="881"/>
      <c r="AC13" s="881"/>
      <c r="AD13" s="881"/>
      <c r="AE13" s="881"/>
      <c r="AF13" s="881"/>
      <c r="AG13" s="881"/>
      <c r="AH13" s="881"/>
      <c r="AI13" s="881">
        <v>570</v>
      </c>
      <c r="AJ13" s="881"/>
      <c r="AK13" s="881"/>
      <c r="AL13" s="881"/>
      <c r="AM13" s="881"/>
      <c r="AN13" s="881"/>
      <c r="AO13" s="881"/>
      <c r="AP13" s="881"/>
      <c r="AQ13" s="881">
        <v>41</v>
      </c>
      <c r="AR13" s="881"/>
      <c r="AS13" s="881"/>
      <c r="AT13" s="881"/>
      <c r="AU13" s="881"/>
      <c r="AV13" s="881"/>
      <c r="AW13" s="881"/>
      <c r="AX13" s="881"/>
      <c r="AY13" s="881">
        <v>542</v>
      </c>
      <c r="AZ13" s="881"/>
      <c r="BA13" s="881"/>
      <c r="BB13" s="881"/>
      <c r="BC13" s="881"/>
      <c r="BD13" s="881"/>
      <c r="BE13" s="881"/>
      <c r="BF13" s="881"/>
    </row>
    <row r="14" spans="1:60" ht="15.75" customHeight="1">
      <c r="A14" s="885" t="s">
        <v>49</v>
      </c>
      <c r="B14" s="885"/>
      <c r="C14" s="885"/>
      <c r="D14" s="885"/>
      <c r="E14" s="885"/>
      <c r="F14" s="885"/>
      <c r="G14" s="885"/>
      <c r="H14" s="885"/>
      <c r="I14" s="885"/>
      <c r="J14" s="886"/>
      <c r="K14" s="887">
        <f>AA14+AQ14</f>
        <v>63</v>
      </c>
      <c r="L14" s="888"/>
      <c r="M14" s="888"/>
      <c r="N14" s="888"/>
      <c r="O14" s="888"/>
      <c r="P14" s="888"/>
      <c r="Q14" s="888"/>
      <c r="R14" s="888"/>
      <c r="S14" s="881">
        <f>AI14+AY14</f>
        <v>851</v>
      </c>
      <c r="T14" s="881"/>
      <c r="U14" s="881"/>
      <c r="V14" s="881"/>
      <c r="W14" s="881"/>
      <c r="X14" s="881"/>
      <c r="Y14" s="881"/>
      <c r="Z14" s="881"/>
      <c r="AA14" s="881">
        <v>24</v>
      </c>
      <c r="AB14" s="881"/>
      <c r="AC14" s="881"/>
      <c r="AD14" s="881"/>
      <c r="AE14" s="881"/>
      <c r="AF14" s="881"/>
      <c r="AG14" s="881"/>
      <c r="AH14" s="881"/>
      <c r="AI14" s="881">
        <v>373</v>
      </c>
      <c r="AJ14" s="881"/>
      <c r="AK14" s="881"/>
      <c r="AL14" s="881"/>
      <c r="AM14" s="881"/>
      <c r="AN14" s="881"/>
      <c r="AO14" s="881"/>
      <c r="AP14" s="881"/>
      <c r="AQ14" s="881">
        <v>39</v>
      </c>
      <c r="AR14" s="881"/>
      <c r="AS14" s="881"/>
      <c r="AT14" s="881"/>
      <c r="AU14" s="881"/>
      <c r="AV14" s="881"/>
      <c r="AW14" s="881"/>
      <c r="AX14" s="881"/>
      <c r="AY14" s="881">
        <v>478</v>
      </c>
      <c r="AZ14" s="881"/>
      <c r="BA14" s="881"/>
      <c r="BB14" s="881"/>
      <c r="BC14" s="881"/>
      <c r="BD14" s="881"/>
      <c r="BE14" s="881"/>
      <c r="BF14" s="881"/>
      <c r="BG14" s="381"/>
      <c r="BH14" s="381"/>
    </row>
    <row r="15" spans="1:58" ht="15.75" customHeight="1">
      <c r="A15" s="885" t="s">
        <v>50</v>
      </c>
      <c r="B15" s="885"/>
      <c r="C15" s="885"/>
      <c r="D15" s="885"/>
      <c r="E15" s="885"/>
      <c r="F15" s="885"/>
      <c r="G15" s="885"/>
      <c r="H15" s="885"/>
      <c r="I15" s="885"/>
      <c r="J15" s="886"/>
      <c r="K15" s="887">
        <f>AA15+AQ15</f>
        <v>55</v>
      </c>
      <c r="L15" s="888"/>
      <c r="M15" s="888"/>
      <c r="N15" s="888"/>
      <c r="O15" s="888"/>
      <c r="P15" s="888"/>
      <c r="Q15" s="888"/>
      <c r="R15" s="888"/>
      <c r="S15" s="881">
        <f>AI15+AY15</f>
        <v>753</v>
      </c>
      <c r="T15" s="881"/>
      <c r="U15" s="881"/>
      <c r="V15" s="881"/>
      <c r="W15" s="881"/>
      <c r="X15" s="881"/>
      <c r="Y15" s="881"/>
      <c r="Z15" s="881"/>
      <c r="AA15" s="881">
        <v>24</v>
      </c>
      <c r="AB15" s="881"/>
      <c r="AC15" s="881"/>
      <c r="AD15" s="881"/>
      <c r="AE15" s="881"/>
      <c r="AF15" s="881"/>
      <c r="AG15" s="881"/>
      <c r="AH15" s="881"/>
      <c r="AI15" s="881">
        <v>406</v>
      </c>
      <c r="AJ15" s="881"/>
      <c r="AK15" s="881"/>
      <c r="AL15" s="881"/>
      <c r="AM15" s="881"/>
      <c r="AN15" s="881"/>
      <c r="AO15" s="881"/>
      <c r="AP15" s="881"/>
      <c r="AQ15" s="881">
        <v>31</v>
      </c>
      <c r="AR15" s="881"/>
      <c r="AS15" s="881"/>
      <c r="AT15" s="881"/>
      <c r="AU15" s="881"/>
      <c r="AV15" s="881"/>
      <c r="AW15" s="881"/>
      <c r="AX15" s="881"/>
      <c r="AY15" s="881">
        <v>347</v>
      </c>
      <c r="AZ15" s="881"/>
      <c r="BA15" s="881"/>
      <c r="BB15" s="881"/>
      <c r="BC15" s="881"/>
      <c r="BD15" s="881"/>
      <c r="BE15" s="881"/>
      <c r="BF15" s="881"/>
    </row>
    <row r="16" spans="1:60" ht="15.75" customHeight="1">
      <c r="A16" s="885"/>
      <c r="B16" s="885"/>
      <c r="C16" s="885"/>
      <c r="D16" s="885"/>
      <c r="E16" s="885"/>
      <c r="F16" s="885"/>
      <c r="G16" s="885"/>
      <c r="H16" s="885"/>
      <c r="I16" s="885"/>
      <c r="J16" s="886"/>
      <c r="K16" s="887"/>
      <c r="L16" s="888"/>
      <c r="M16" s="888"/>
      <c r="N16" s="888"/>
      <c r="O16" s="888"/>
      <c r="P16" s="888"/>
      <c r="Q16" s="888"/>
      <c r="R16" s="888"/>
      <c r="S16" s="888"/>
      <c r="T16" s="888"/>
      <c r="U16" s="888"/>
      <c r="V16" s="888"/>
      <c r="W16" s="888"/>
      <c r="X16" s="888"/>
      <c r="Y16" s="888"/>
      <c r="Z16" s="888"/>
      <c r="AA16" s="881"/>
      <c r="AB16" s="881"/>
      <c r="AC16" s="881"/>
      <c r="AD16" s="881"/>
      <c r="AE16" s="881"/>
      <c r="AF16" s="881"/>
      <c r="AG16" s="881"/>
      <c r="AH16" s="881"/>
      <c r="AI16" s="881"/>
      <c r="AJ16" s="881"/>
      <c r="AK16" s="881"/>
      <c r="AL16" s="881"/>
      <c r="AM16" s="881"/>
      <c r="AN16" s="881"/>
      <c r="AO16" s="881"/>
      <c r="AP16" s="881"/>
      <c r="AQ16" s="881"/>
      <c r="AR16" s="881"/>
      <c r="AS16" s="881"/>
      <c r="AT16" s="881"/>
      <c r="AU16" s="881"/>
      <c r="AV16" s="881"/>
      <c r="AW16" s="881"/>
      <c r="AX16" s="881"/>
      <c r="AY16" s="881"/>
      <c r="AZ16" s="881"/>
      <c r="BA16" s="881"/>
      <c r="BB16" s="881"/>
      <c r="BC16" s="881"/>
      <c r="BD16" s="881"/>
      <c r="BE16" s="881"/>
      <c r="BF16" s="881"/>
      <c r="BG16" s="388"/>
      <c r="BH16" s="388"/>
    </row>
    <row r="17" spans="1:60" ht="15.75" customHeight="1">
      <c r="A17" s="885" t="s">
        <v>51</v>
      </c>
      <c r="B17" s="885"/>
      <c r="C17" s="885"/>
      <c r="D17" s="885"/>
      <c r="E17" s="885"/>
      <c r="F17" s="885"/>
      <c r="G17" s="885"/>
      <c r="H17" s="885"/>
      <c r="I17" s="885"/>
      <c r="J17" s="886"/>
      <c r="K17" s="887">
        <f>AA17+AQ17</f>
        <v>63</v>
      </c>
      <c r="L17" s="888"/>
      <c r="M17" s="888"/>
      <c r="N17" s="888"/>
      <c r="O17" s="888"/>
      <c r="P17" s="888"/>
      <c r="Q17" s="888"/>
      <c r="R17" s="888"/>
      <c r="S17" s="881">
        <f>AI17+AY17</f>
        <v>730</v>
      </c>
      <c r="T17" s="881"/>
      <c r="U17" s="881"/>
      <c r="V17" s="881"/>
      <c r="W17" s="881"/>
      <c r="X17" s="881"/>
      <c r="Y17" s="881"/>
      <c r="Z17" s="881"/>
      <c r="AA17" s="881">
        <v>27</v>
      </c>
      <c r="AB17" s="881"/>
      <c r="AC17" s="881"/>
      <c r="AD17" s="881"/>
      <c r="AE17" s="881"/>
      <c r="AF17" s="881"/>
      <c r="AG17" s="881"/>
      <c r="AH17" s="881"/>
      <c r="AI17" s="881">
        <v>381</v>
      </c>
      <c r="AJ17" s="881"/>
      <c r="AK17" s="881"/>
      <c r="AL17" s="881"/>
      <c r="AM17" s="881"/>
      <c r="AN17" s="881"/>
      <c r="AO17" s="881"/>
      <c r="AP17" s="881"/>
      <c r="AQ17" s="881">
        <v>36</v>
      </c>
      <c r="AR17" s="881"/>
      <c r="AS17" s="881"/>
      <c r="AT17" s="881"/>
      <c r="AU17" s="881"/>
      <c r="AV17" s="881"/>
      <c r="AW17" s="881"/>
      <c r="AX17" s="881"/>
      <c r="AY17" s="881">
        <v>349</v>
      </c>
      <c r="AZ17" s="881"/>
      <c r="BA17" s="881"/>
      <c r="BB17" s="881"/>
      <c r="BC17" s="881"/>
      <c r="BD17" s="881"/>
      <c r="BE17" s="881"/>
      <c r="BF17" s="881"/>
      <c r="BG17" s="361"/>
      <c r="BH17" s="361"/>
    </row>
    <row r="18" spans="1:60" ht="15.75" customHeight="1">
      <c r="A18" s="885" t="s">
        <v>52</v>
      </c>
      <c r="B18" s="885"/>
      <c r="C18" s="885"/>
      <c r="D18" s="885"/>
      <c r="E18" s="885"/>
      <c r="F18" s="885"/>
      <c r="G18" s="885"/>
      <c r="H18" s="885"/>
      <c r="I18" s="885"/>
      <c r="J18" s="886"/>
      <c r="K18" s="887">
        <f>AA18+AQ18</f>
        <v>72</v>
      </c>
      <c r="L18" s="888"/>
      <c r="M18" s="888"/>
      <c r="N18" s="888"/>
      <c r="O18" s="888"/>
      <c r="P18" s="888"/>
      <c r="Q18" s="888"/>
      <c r="R18" s="888"/>
      <c r="S18" s="881">
        <f>AI18+AY18</f>
        <v>1226</v>
      </c>
      <c r="T18" s="881"/>
      <c r="U18" s="881"/>
      <c r="V18" s="881"/>
      <c r="W18" s="881"/>
      <c r="X18" s="881"/>
      <c r="Y18" s="881"/>
      <c r="Z18" s="881"/>
      <c r="AA18" s="881">
        <v>34</v>
      </c>
      <c r="AB18" s="881"/>
      <c r="AC18" s="881"/>
      <c r="AD18" s="881"/>
      <c r="AE18" s="881"/>
      <c r="AF18" s="881"/>
      <c r="AG18" s="881"/>
      <c r="AH18" s="881"/>
      <c r="AI18" s="881">
        <v>618</v>
      </c>
      <c r="AJ18" s="881"/>
      <c r="AK18" s="881"/>
      <c r="AL18" s="881"/>
      <c r="AM18" s="881"/>
      <c r="AN18" s="881"/>
      <c r="AO18" s="881"/>
      <c r="AP18" s="881"/>
      <c r="AQ18" s="881">
        <v>38</v>
      </c>
      <c r="AR18" s="881"/>
      <c r="AS18" s="881"/>
      <c r="AT18" s="881"/>
      <c r="AU18" s="881"/>
      <c r="AV18" s="881"/>
      <c r="AW18" s="881"/>
      <c r="AX18" s="881"/>
      <c r="AY18" s="881">
        <v>608</v>
      </c>
      <c r="AZ18" s="881"/>
      <c r="BA18" s="881"/>
      <c r="BB18" s="881"/>
      <c r="BC18" s="881"/>
      <c r="BD18" s="881"/>
      <c r="BE18" s="881"/>
      <c r="BF18" s="881"/>
      <c r="BG18" s="361"/>
      <c r="BH18" s="361"/>
    </row>
    <row r="19" spans="1:60" ht="15.75" customHeight="1">
      <c r="A19" s="885" t="s">
        <v>53</v>
      </c>
      <c r="B19" s="885"/>
      <c r="C19" s="885"/>
      <c r="D19" s="885"/>
      <c r="E19" s="885"/>
      <c r="F19" s="885"/>
      <c r="G19" s="885"/>
      <c r="H19" s="885"/>
      <c r="I19" s="885"/>
      <c r="J19" s="886"/>
      <c r="K19" s="887">
        <f>AA19+AQ19</f>
        <v>63</v>
      </c>
      <c r="L19" s="888"/>
      <c r="M19" s="888"/>
      <c r="N19" s="888"/>
      <c r="O19" s="888"/>
      <c r="P19" s="888"/>
      <c r="Q19" s="888"/>
      <c r="R19" s="888"/>
      <c r="S19" s="881">
        <f>AI19+AY19</f>
        <v>698</v>
      </c>
      <c r="T19" s="881"/>
      <c r="U19" s="881"/>
      <c r="V19" s="881"/>
      <c r="W19" s="881"/>
      <c r="X19" s="881"/>
      <c r="Y19" s="881"/>
      <c r="Z19" s="881"/>
      <c r="AA19" s="881">
        <v>27</v>
      </c>
      <c r="AB19" s="881"/>
      <c r="AC19" s="881"/>
      <c r="AD19" s="881"/>
      <c r="AE19" s="881"/>
      <c r="AF19" s="881"/>
      <c r="AG19" s="881"/>
      <c r="AH19" s="881"/>
      <c r="AI19" s="881">
        <v>322</v>
      </c>
      <c r="AJ19" s="881"/>
      <c r="AK19" s="881"/>
      <c r="AL19" s="881"/>
      <c r="AM19" s="881"/>
      <c r="AN19" s="881"/>
      <c r="AO19" s="881"/>
      <c r="AP19" s="881"/>
      <c r="AQ19" s="881">
        <v>36</v>
      </c>
      <c r="AR19" s="881"/>
      <c r="AS19" s="881"/>
      <c r="AT19" s="881"/>
      <c r="AU19" s="881"/>
      <c r="AV19" s="881"/>
      <c r="AW19" s="881"/>
      <c r="AX19" s="881"/>
      <c r="AY19" s="881">
        <v>376</v>
      </c>
      <c r="AZ19" s="881"/>
      <c r="BA19" s="881"/>
      <c r="BB19" s="881"/>
      <c r="BC19" s="881"/>
      <c r="BD19" s="881"/>
      <c r="BE19" s="881"/>
      <c r="BF19" s="881"/>
      <c r="BG19" s="371"/>
      <c r="BH19" s="371"/>
    </row>
    <row r="20" spans="1:60" ht="15.75" customHeight="1">
      <c r="A20" s="885" t="s">
        <v>54</v>
      </c>
      <c r="B20" s="885"/>
      <c r="C20" s="885"/>
      <c r="D20" s="885"/>
      <c r="E20" s="885"/>
      <c r="F20" s="885"/>
      <c r="G20" s="885"/>
      <c r="H20" s="885"/>
      <c r="I20" s="885"/>
      <c r="J20" s="886"/>
      <c r="K20" s="887">
        <f>AA20+AQ20</f>
        <v>59</v>
      </c>
      <c r="L20" s="888"/>
      <c r="M20" s="888"/>
      <c r="N20" s="888"/>
      <c r="O20" s="888"/>
      <c r="P20" s="888"/>
      <c r="Q20" s="888"/>
      <c r="R20" s="888"/>
      <c r="S20" s="881">
        <f>AI20+AY20</f>
        <v>898</v>
      </c>
      <c r="T20" s="881"/>
      <c r="U20" s="881"/>
      <c r="V20" s="881"/>
      <c r="W20" s="881"/>
      <c r="X20" s="881"/>
      <c r="Y20" s="881"/>
      <c r="Z20" s="881"/>
      <c r="AA20" s="881">
        <v>27</v>
      </c>
      <c r="AB20" s="881"/>
      <c r="AC20" s="881"/>
      <c r="AD20" s="881"/>
      <c r="AE20" s="881"/>
      <c r="AF20" s="881"/>
      <c r="AG20" s="881"/>
      <c r="AH20" s="881"/>
      <c r="AI20" s="881">
        <v>459</v>
      </c>
      <c r="AJ20" s="881"/>
      <c r="AK20" s="881"/>
      <c r="AL20" s="881"/>
      <c r="AM20" s="881"/>
      <c r="AN20" s="881"/>
      <c r="AO20" s="881"/>
      <c r="AP20" s="881"/>
      <c r="AQ20" s="881">
        <v>32</v>
      </c>
      <c r="AR20" s="881"/>
      <c r="AS20" s="881"/>
      <c r="AT20" s="881"/>
      <c r="AU20" s="881"/>
      <c r="AV20" s="881"/>
      <c r="AW20" s="881"/>
      <c r="AX20" s="881"/>
      <c r="AY20" s="881">
        <v>439</v>
      </c>
      <c r="AZ20" s="881"/>
      <c r="BA20" s="881"/>
      <c r="BB20" s="881"/>
      <c r="BC20" s="881"/>
      <c r="BD20" s="881"/>
      <c r="BE20" s="881"/>
      <c r="BF20" s="881"/>
      <c r="BG20" s="387"/>
      <c r="BH20" s="387"/>
    </row>
    <row r="21" spans="1:60" ht="15.75" customHeight="1">
      <c r="A21" s="885" t="s">
        <v>1</v>
      </c>
      <c r="B21" s="885"/>
      <c r="C21" s="885"/>
      <c r="D21" s="885"/>
      <c r="E21" s="885"/>
      <c r="F21" s="885"/>
      <c r="G21" s="885"/>
      <c r="H21" s="885"/>
      <c r="I21" s="885"/>
      <c r="J21" s="886"/>
      <c r="K21" s="887">
        <f>AA21+AQ21</f>
        <v>57</v>
      </c>
      <c r="L21" s="888"/>
      <c r="M21" s="888"/>
      <c r="N21" s="888"/>
      <c r="O21" s="888"/>
      <c r="P21" s="888"/>
      <c r="Q21" s="888"/>
      <c r="R21" s="888"/>
      <c r="S21" s="881">
        <f>AI21+AY21</f>
        <v>690</v>
      </c>
      <c r="T21" s="881"/>
      <c r="U21" s="881"/>
      <c r="V21" s="881"/>
      <c r="W21" s="881"/>
      <c r="X21" s="881"/>
      <c r="Y21" s="881"/>
      <c r="Z21" s="881"/>
      <c r="AA21" s="881">
        <v>23</v>
      </c>
      <c r="AB21" s="881"/>
      <c r="AC21" s="881"/>
      <c r="AD21" s="881"/>
      <c r="AE21" s="881"/>
      <c r="AF21" s="881"/>
      <c r="AG21" s="881"/>
      <c r="AH21" s="881"/>
      <c r="AI21" s="881">
        <v>335</v>
      </c>
      <c r="AJ21" s="881"/>
      <c r="AK21" s="881"/>
      <c r="AL21" s="881"/>
      <c r="AM21" s="881"/>
      <c r="AN21" s="881"/>
      <c r="AO21" s="881"/>
      <c r="AP21" s="881"/>
      <c r="AQ21" s="881">
        <v>34</v>
      </c>
      <c r="AR21" s="881"/>
      <c r="AS21" s="881"/>
      <c r="AT21" s="881"/>
      <c r="AU21" s="881"/>
      <c r="AV21" s="881"/>
      <c r="AW21" s="881"/>
      <c r="AX21" s="881"/>
      <c r="AY21" s="881">
        <v>355</v>
      </c>
      <c r="AZ21" s="881"/>
      <c r="BA21" s="881"/>
      <c r="BB21" s="881"/>
      <c r="BC21" s="881"/>
      <c r="BD21" s="881"/>
      <c r="BE21" s="881"/>
      <c r="BF21" s="881"/>
      <c r="BG21" s="363"/>
      <c r="BH21" s="363"/>
    </row>
    <row r="22" spans="1:60" ht="15.75" customHeight="1">
      <c r="A22" s="885"/>
      <c r="B22" s="885"/>
      <c r="C22" s="885"/>
      <c r="D22" s="885"/>
      <c r="E22" s="885"/>
      <c r="F22" s="885"/>
      <c r="G22" s="885"/>
      <c r="H22" s="885"/>
      <c r="I22" s="885"/>
      <c r="J22" s="886"/>
      <c r="K22" s="887"/>
      <c r="L22" s="888"/>
      <c r="M22" s="888"/>
      <c r="N22" s="888"/>
      <c r="O22" s="888"/>
      <c r="P22" s="888"/>
      <c r="Q22" s="888"/>
      <c r="R22" s="888"/>
      <c r="S22" s="881"/>
      <c r="T22" s="881"/>
      <c r="U22" s="881"/>
      <c r="V22" s="881"/>
      <c r="W22" s="881"/>
      <c r="X22" s="881"/>
      <c r="Y22" s="881"/>
      <c r="Z22" s="881"/>
      <c r="AA22" s="881"/>
      <c r="AB22" s="881"/>
      <c r="AC22" s="881"/>
      <c r="AD22" s="881"/>
      <c r="AE22" s="881"/>
      <c r="AF22" s="881"/>
      <c r="AG22" s="881"/>
      <c r="AH22" s="881"/>
      <c r="AI22" s="881"/>
      <c r="AJ22" s="881"/>
      <c r="AK22" s="881"/>
      <c r="AL22" s="881"/>
      <c r="AM22" s="881"/>
      <c r="AN22" s="881"/>
      <c r="AO22" s="881"/>
      <c r="AP22" s="881"/>
      <c r="AQ22" s="881"/>
      <c r="AR22" s="881"/>
      <c r="AS22" s="881"/>
      <c r="AT22" s="881"/>
      <c r="AU22" s="881"/>
      <c r="AV22" s="881"/>
      <c r="AW22" s="881"/>
      <c r="AX22" s="881"/>
      <c r="AY22" s="881"/>
      <c r="AZ22" s="881"/>
      <c r="BA22" s="881"/>
      <c r="BB22" s="881"/>
      <c r="BC22" s="881"/>
      <c r="BD22" s="881"/>
      <c r="BE22" s="881"/>
      <c r="BF22" s="881"/>
      <c r="BG22" s="363"/>
      <c r="BH22" s="363"/>
    </row>
    <row r="23" spans="1:60" ht="15.75" customHeight="1">
      <c r="A23" s="885" t="s">
        <v>55</v>
      </c>
      <c r="B23" s="885"/>
      <c r="C23" s="885"/>
      <c r="D23" s="885"/>
      <c r="E23" s="885"/>
      <c r="F23" s="885"/>
      <c r="G23" s="885"/>
      <c r="H23" s="885"/>
      <c r="I23" s="885"/>
      <c r="J23" s="886"/>
      <c r="K23" s="887">
        <f>AA23+AQ23</f>
        <v>63</v>
      </c>
      <c r="L23" s="888"/>
      <c r="M23" s="888"/>
      <c r="N23" s="888"/>
      <c r="O23" s="888"/>
      <c r="P23" s="888"/>
      <c r="Q23" s="888"/>
      <c r="R23" s="888"/>
      <c r="S23" s="881">
        <f>AI23+AY23</f>
        <v>819</v>
      </c>
      <c r="T23" s="881"/>
      <c r="U23" s="881"/>
      <c r="V23" s="881"/>
      <c r="W23" s="881"/>
      <c r="X23" s="881"/>
      <c r="Y23" s="881"/>
      <c r="Z23" s="881"/>
      <c r="AA23" s="881">
        <v>31</v>
      </c>
      <c r="AB23" s="881"/>
      <c r="AC23" s="881"/>
      <c r="AD23" s="881"/>
      <c r="AE23" s="881"/>
      <c r="AF23" s="881"/>
      <c r="AG23" s="881"/>
      <c r="AH23" s="881"/>
      <c r="AI23" s="881">
        <v>429</v>
      </c>
      <c r="AJ23" s="881"/>
      <c r="AK23" s="881"/>
      <c r="AL23" s="881"/>
      <c r="AM23" s="881"/>
      <c r="AN23" s="881"/>
      <c r="AO23" s="881"/>
      <c r="AP23" s="881"/>
      <c r="AQ23" s="881">
        <v>32</v>
      </c>
      <c r="AR23" s="881"/>
      <c r="AS23" s="881"/>
      <c r="AT23" s="881"/>
      <c r="AU23" s="881"/>
      <c r="AV23" s="881"/>
      <c r="AW23" s="881"/>
      <c r="AX23" s="881"/>
      <c r="AY23" s="881">
        <v>390</v>
      </c>
      <c r="AZ23" s="881"/>
      <c r="BA23" s="881"/>
      <c r="BB23" s="881"/>
      <c r="BC23" s="881"/>
      <c r="BD23" s="881"/>
      <c r="BE23" s="881"/>
      <c r="BF23" s="881"/>
      <c r="BG23" s="363"/>
      <c r="BH23" s="363"/>
    </row>
    <row r="24" spans="1:60" ht="15.75" customHeight="1">
      <c r="A24" s="885" t="s">
        <v>56</v>
      </c>
      <c r="B24" s="885"/>
      <c r="C24" s="885"/>
      <c r="D24" s="885"/>
      <c r="E24" s="885"/>
      <c r="F24" s="885"/>
      <c r="G24" s="885"/>
      <c r="H24" s="885"/>
      <c r="I24" s="885"/>
      <c r="J24" s="886"/>
      <c r="K24" s="887">
        <f>AA24+AQ24</f>
        <v>73</v>
      </c>
      <c r="L24" s="888"/>
      <c r="M24" s="888"/>
      <c r="N24" s="888"/>
      <c r="O24" s="888"/>
      <c r="P24" s="888"/>
      <c r="Q24" s="888"/>
      <c r="R24" s="888"/>
      <c r="S24" s="881">
        <f>AI24+AY24</f>
        <v>1270</v>
      </c>
      <c r="T24" s="881"/>
      <c r="U24" s="881"/>
      <c r="V24" s="881"/>
      <c r="W24" s="881"/>
      <c r="X24" s="881"/>
      <c r="Y24" s="881"/>
      <c r="Z24" s="881"/>
      <c r="AA24" s="881">
        <v>33</v>
      </c>
      <c r="AB24" s="881"/>
      <c r="AC24" s="881"/>
      <c r="AD24" s="881"/>
      <c r="AE24" s="881"/>
      <c r="AF24" s="881"/>
      <c r="AG24" s="881"/>
      <c r="AH24" s="881"/>
      <c r="AI24" s="881">
        <v>645</v>
      </c>
      <c r="AJ24" s="881"/>
      <c r="AK24" s="881"/>
      <c r="AL24" s="881"/>
      <c r="AM24" s="881"/>
      <c r="AN24" s="881"/>
      <c r="AO24" s="881"/>
      <c r="AP24" s="881"/>
      <c r="AQ24" s="881">
        <v>40</v>
      </c>
      <c r="AR24" s="881"/>
      <c r="AS24" s="881"/>
      <c r="AT24" s="881"/>
      <c r="AU24" s="881"/>
      <c r="AV24" s="881"/>
      <c r="AW24" s="881"/>
      <c r="AX24" s="881"/>
      <c r="AY24" s="881">
        <v>625</v>
      </c>
      <c r="AZ24" s="881"/>
      <c r="BA24" s="881"/>
      <c r="BB24" s="881"/>
      <c r="BC24" s="881"/>
      <c r="BD24" s="881"/>
      <c r="BE24" s="881"/>
      <c r="BF24" s="881"/>
      <c r="BG24" s="363"/>
      <c r="BH24" s="363"/>
    </row>
    <row r="25" spans="1:60" ht="11.25" customHeight="1">
      <c r="A25" s="906"/>
      <c r="B25" s="906"/>
      <c r="C25" s="906"/>
      <c r="D25" s="906"/>
      <c r="E25" s="906"/>
      <c r="F25" s="906"/>
      <c r="G25" s="906"/>
      <c r="H25" s="906"/>
      <c r="I25" s="906"/>
      <c r="J25" s="907"/>
      <c r="K25" s="908"/>
      <c r="L25" s="909"/>
      <c r="M25" s="909"/>
      <c r="N25" s="909"/>
      <c r="O25" s="909"/>
      <c r="P25" s="909"/>
      <c r="Q25" s="909"/>
      <c r="R25" s="909"/>
      <c r="S25" s="884"/>
      <c r="T25" s="884"/>
      <c r="U25" s="884"/>
      <c r="V25" s="884"/>
      <c r="W25" s="884"/>
      <c r="X25" s="884"/>
      <c r="Y25" s="884"/>
      <c r="Z25" s="884"/>
      <c r="AA25" s="884"/>
      <c r="AB25" s="884"/>
      <c r="AC25" s="884"/>
      <c r="AD25" s="884"/>
      <c r="AE25" s="884"/>
      <c r="AF25" s="884"/>
      <c r="AG25" s="884"/>
      <c r="AH25" s="884"/>
      <c r="AI25" s="884"/>
      <c r="AJ25" s="884"/>
      <c r="AK25" s="884"/>
      <c r="AL25" s="884"/>
      <c r="AM25" s="884"/>
      <c r="AN25" s="884"/>
      <c r="AO25" s="884"/>
      <c r="AP25" s="884"/>
      <c r="AQ25" s="884"/>
      <c r="AR25" s="884"/>
      <c r="AS25" s="884"/>
      <c r="AT25" s="884"/>
      <c r="AU25" s="884"/>
      <c r="AV25" s="884"/>
      <c r="AW25" s="884"/>
      <c r="AX25" s="884"/>
      <c r="AY25" s="884"/>
      <c r="AZ25" s="884"/>
      <c r="BA25" s="884"/>
      <c r="BB25" s="884"/>
      <c r="BC25" s="884"/>
      <c r="BD25" s="884"/>
      <c r="BE25" s="884"/>
      <c r="BF25" s="884"/>
      <c r="BG25" s="365"/>
      <c r="BH25" s="365"/>
    </row>
    <row r="26" spans="1:37" ht="15" customHeight="1">
      <c r="A26" s="386"/>
      <c r="AD26" s="364"/>
      <c r="AE26" s="362"/>
      <c r="AF26" s="362"/>
      <c r="AG26" s="362"/>
      <c r="AH26" s="362"/>
      <c r="AI26" s="361"/>
      <c r="AJ26" s="365"/>
      <c r="AK26" s="373"/>
    </row>
    <row r="27" spans="1:52" ht="15" customHeight="1">
      <c r="A27" s="385"/>
      <c r="B27" s="381"/>
      <c r="C27" s="381"/>
      <c r="D27" s="381"/>
      <c r="E27" s="381"/>
      <c r="F27" s="381"/>
      <c r="G27" s="381"/>
      <c r="H27" s="381"/>
      <c r="I27" s="381"/>
      <c r="J27" s="381"/>
      <c r="K27" s="381"/>
      <c r="L27" s="381"/>
      <c r="M27" s="381"/>
      <c r="N27" s="381"/>
      <c r="O27" s="381"/>
      <c r="P27" s="381"/>
      <c r="Q27" s="381"/>
      <c r="R27" s="381"/>
      <c r="S27" s="381"/>
      <c r="T27" s="381"/>
      <c r="U27" s="381"/>
      <c r="V27" s="381"/>
      <c r="W27" s="381"/>
      <c r="X27" s="381"/>
      <c r="Y27" s="381"/>
      <c r="Z27" s="381"/>
      <c r="AA27" s="381"/>
      <c r="AB27" s="381"/>
      <c r="AC27" s="381"/>
      <c r="AD27" s="381"/>
      <c r="AE27" s="381"/>
      <c r="AF27" s="381"/>
      <c r="AG27" s="381"/>
      <c r="AH27" s="381"/>
      <c r="AI27" s="381"/>
      <c r="AJ27" s="381"/>
      <c r="AK27" s="381"/>
      <c r="AL27" s="381"/>
      <c r="AM27" s="381"/>
      <c r="AN27" s="381"/>
      <c r="AO27" s="381"/>
      <c r="AP27" s="381"/>
      <c r="AQ27" s="381"/>
      <c r="AR27" s="381"/>
      <c r="AS27" s="381"/>
      <c r="AT27" s="381"/>
      <c r="AU27" s="381"/>
      <c r="AV27" s="381"/>
      <c r="AW27" s="381"/>
      <c r="AX27" s="381"/>
      <c r="AY27" s="381"/>
      <c r="AZ27" s="384"/>
    </row>
    <row r="28" spans="1:51" ht="18" customHeight="1" thickBot="1">
      <c r="A28" s="383" t="s">
        <v>476</v>
      </c>
      <c r="B28" s="361"/>
      <c r="C28" s="361"/>
      <c r="D28" s="361"/>
      <c r="E28" s="361"/>
      <c r="F28" s="361"/>
      <c r="G28" s="361"/>
      <c r="H28" s="361"/>
      <c r="I28" s="361"/>
      <c r="J28" s="361"/>
      <c r="K28" s="361"/>
      <c r="L28" s="361"/>
      <c r="M28" s="361"/>
      <c r="N28" s="361"/>
      <c r="O28" s="361"/>
      <c r="P28" s="361"/>
      <c r="Q28" s="361"/>
      <c r="R28" s="361"/>
      <c r="S28" s="361"/>
      <c r="T28" s="361"/>
      <c r="U28" s="361"/>
      <c r="V28" s="361"/>
      <c r="W28" s="361"/>
      <c r="X28" s="361"/>
      <c r="Y28" s="361"/>
      <c r="Z28" s="361"/>
      <c r="AA28" s="361"/>
      <c r="AB28" s="361"/>
      <c r="AC28" s="361"/>
      <c r="AD28" s="361"/>
      <c r="AE28" s="361"/>
      <c r="AF28" s="361"/>
      <c r="AG28" s="361"/>
      <c r="AH28" s="361"/>
      <c r="AI28" s="361"/>
      <c r="AJ28" s="361"/>
      <c r="AK28" s="382"/>
      <c r="AL28" s="382"/>
      <c r="AM28" s="382"/>
      <c r="AN28" s="382"/>
      <c r="AO28" s="382"/>
      <c r="AP28" s="382"/>
      <c r="AQ28" s="382"/>
      <c r="AR28" s="382"/>
      <c r="AS28" s="382"/>
      <c r="AT28" s="382"/>
      <c r="AU28" s="382"/>
      <c r="AV28" s="382"/>
      <c r="AW28" s="382"/>
      <c r="AX28" s="382"/>
      <c r="AY28" s="382"/>
    </row>
    <row r="29" spans="1:58" ht="27" customHeight="1">
      <c r="A29" s="897" t="s">
        <v>26</v>
      </c>
      <c r="B29" s="898"/>
      <c r="C29" s="898"/>
      <c r="D29" s="898"/>
      <c r="E29" s="898"/>
      <c r="F29" s="898"/>
      <c r="G29" s="898"/>
      <c r="H29" s="898"/>
      <c r="I29" s="898" t="s">
        <v>128</v>
      </c>
      <c r="J29" s="898"/>
      <c r="K29" s="898"/>
      <c r="L29" s="898"/>
      <c r="M29" s="898"/>
      <c r="N29" s="898"/>
      <c r="O29" s="898"/>
      <c r="P29" s="898"/>
      <c r="Q29" s="912" t="s">
        <v>869</v>
      </c>
      <c r="R29" s="913"/>
      <c r="S29" s="913"/>
      <c r="T29" s="913"/>
      <c r="U29" s="913"/>
      <c r="V29" s="913"/>
      <c r="W29" s="914"/>
      <c r="X29" s="898" t="s">
        <v>452</v>
      </c>
      <c r="Y29" s="898"/>
      <c r="Z29" s="898"/>
      <c r="AA29" s="898"/>
      <c r="AB29" s="898"/>
      <c r="AC29" s="898"/>
      <c r="AD29" s="898"/>
      <c r="AE29" s="898" t="s">
        <v>760</v>
      </c>
      <c r="AF29" s="898"/>
      <c r="AG29" s="898"/>
      <c r="AH29" s="898"/>
      <c r="AI29" s="898"/>
      <c r="AJ29" s="898"/>
      <c r="AK29" s="898"/>
      <c r="AL29" s="898" t="s">
        <v>759</v>
      </c>
      <c r="AM29" s="898"/>
      <c r="AN29" s="898"/>
      <c r="AO29" s="898"/>
      <c r="AP29" s="898"/>
      <c r="AQ29" s="898"/>
      <c r="AR29" s="898"/>
      <c r="AS29" s="898" t="s">
        <v>444</v>
      </c>
      <c r="AT29" s="898"/>
      <c r="AU29" s="898"/>
      <c r="AV29" s="898"/>
      <c r="AW29" s="898"/>
      <c r="AX29" s="898"/>
      <c r="AY29" s="902"/>
      <c r="AZ29" s="898" t="s">
        <v>868</v>
      </c>
      <c r="BA29" s="898"/>
      <c r="BB29" s="898"/>
      <c r="BC29" s="898"/>
      <c r="BD29" s="898"/>
      <c r="BE29" s="898"/>
      <c r="BF29" s="902"/>
    </row>
    <row r="30" spans="1:60" ht="18" customHeight="1">
      <c r="A30" s="899"/>
      <c r="B30" s="900"/>
      <c r="C30" s="900"/>
      <c r="D30" s="900"/>
      <c r="E30" s="900"/>
      <c r="F30" s="900"/>
      <c r="G30" s="900"/>
      <c r="H30" s="900"/>
      <c r="I30" s="900" t="s">
        <v>446</v>
      </c>
      <c r="J30" s="900"/>
      <c r="K30" s="900"/>
      <c r="L30" s="900"/>
      <c r="M30" s="900" t="s">
        <v>447</v>
      </c>
      <c r="N30" s="900"/>
      <c r="O30" s="900"/>
      <c r="P30" s="900"/>
      <c r="Q30" s="900" t="s">
        <v>446</v>
      </c>
      <c r="R30" s="900"/>
      <c r="S30" s="900"/>
      <c r="T30" s="900" t="s">
        <v>447</v>
      </c>
      <c r="U30" s="900"/>
      <c r="V30" s="900"/>
      <c r="W30" s="900"/>
      <c r="X30" s="900" t="s">
        <v>446</v>
      </c>
      <c r="Y30" s="900"/>
      <c r="Z30" s="900"/>
      <c r="AA30" s="900" t="s">
        <v>447</v>
      </c>
      <c r="AB30" s="900"/>
      <c r="AC30" s="900"/>
      <c r="AD30" s="900"/>
      <c r="AE30" s="900" t="s">
        <v>446</v>
      </c>
      <c r="AF30" s="900"/>
      <c r="AG30" s="900"/>
      <c r="AH30" s="900" t="s">
        <v>447</v>
      </c>
      <c r="AI30" s="900"/>
      <c r="AJ30" s="900"/>
      <c r="AK30" s="900"/>
      <c r="AL30" s="900" t="s">
        <v>446</v>
      </c>
      <c r="AM30" s="900"/>
      <c r="AN30" s="900"/>
      <c r="AO30" s="900" t="s">
        <v>447</v>
      </c>
      <c r="AP30" s="900"/>
      <c r="AQ30" s="900"/>
      <c r="AR30" s="900"/>
      <c r="AS30" s="900" t="s">
        <v>446</v>
      </c>
      <c r="AT30" s="900"/>
      <c r="AU30" s="900"/>
      <c r="AV30" s="900" t="s">
        <v>447</v>
      </c>
      <c r="AW30" s="900"/>
      <c r="AX30" s="900"/>
      <c r="AY30" s="903"/>
      <c r="AZ30" s="900" t="s">
        <v>446</v>
      </c>
      <c r="BA30" s="900"/>
      <c r="BB30" s="900"/>
      <c r="BC30" s="900" t="s">
        <v>447</v>
      </c>
      <c r="BD30" s="900"/>
      <c r="BE30" s="900"/>
      <c r="BF30" s="903"/>
      <c r="BG30" s="381"/>
      <c r="BH30" s="381"/>
    </row>
    <row r="31" spans="1:60" ht="9" customHeight="1">
      <c r="A31" s="885"/>
      <c r="B31" s="885"/>
      <c r="C31" s="885"/>
      <c r="D31" s="885"/>
      <c r="E31" s="885"/>
      <c r="F31" s="885"/>
      <c r="G31" s="885"/>
      <c r="H31" s="886"/>
      <c r="I31" s="890"/>
      <c r="J31" s="891"/>
      <c r="K31" s="891"/>
      <c r="L31" s="891"/>
      <c r="M31" s="911"/>
      <c r="N31" s="911"/>
      <c r="O31" s="911"/>
      <c r="P31" s="911"/>
      <c r="Q31" s="891"/>
      <c r="R31" s="891"/>
      <c r="S31" s="891"/>
      <c r="T31" s="911"/>
      <c r="U31" s="911"/>
      <c r="V31" s="911"/>
      <c r="W31" s="911"/>
      <c r="X31" s="891"/>
      <c r="Y31" s="891"/>
      <c r="Z31" s="891"/>
      <c r="AA31" s="891"/>
      <c r="AB31" s="891"/>
      <c r="AC31" s="891"/>
      <c r="AD31" s="891"/>
      <c r="AE31" s="891"/>
      <c r="AF31" s="891"/>
      <c r="AG31" s="891"/>
      <c r="AH31" s="911"/>
      <c r="AI31" s="911"/>
      <c r="AJ31" s="911"/>
      <c r="AK31" s="911"/>
      <c r="AL31" s="891"/>
      <c r="AM31" s="891"/>
      <c r="AN31" s="891"/>
      <c r="AO31" s="891"/>
      <c r="AP31" s="891"/>
      <c r="AQ31" s="891"/>
      <c r="AR31" s="891"/>
      <c r="AS31" s="891"/>
      <c r="AT31" s="891"/>
      <c r="AU31" s="891"/>
      <c r="AV31" s="891"/>
      <c r="AW31" s="891"/>
      <c r="AX31" s="891"/>
      <c r="AY31" s="891"/>
      <c r="AZ31" s="891"/>
      <c r="BA31" s="891"/>
      <c r="BB31" s="891"/>
      <c r="BC31" s="891"/>
      <c r="BD31" s="891"/>
      <c r="BE31" s="891"/>
      <c r="BF31" s="891"/>
      <c r="BG31" s="361"/>
      <c r="BH31" s="361"/>
    </row>
    <row r="32" spans="1:60" ht="15.75" customHeight="1">
      <c r="A32" s="885" t="s">
        <v>0</v>
      </c>
      <c r="B32" s="885"/>
      <c r="C32" s="885"/>
      <c r="D32" s="885"/>
      <c r="E32" s="885"/>
      <c r="F32" s="885"/>
      <c r="G32" s="885"/>
      <c r="H32" s="886"/>
      <c r="I32" s="904">
        <v>3382</v>
      </c>
      <c r="J32" s="905"/>
      <c r="K32" s="905"/>
      <c r="L32" s="905"/>
      <c r="M32" s="905">
        <v>80897</v>
      </c>
      <c r="N32" s="905"/>
      <c r="O32" s="905"/>
      <c r="P32" s="905"/>
      <c r="Q32" s="905">
        <v>976</v>
      </c>
      <c r="R32" s="905"/>
      <c r="S32" s="905"/>
      <c r="T32" s="905">
        <v>23923</v>
      </c>
      <c r="U32" s="905"/>
      <c r="V32" s="905"/>
      <c r="W32" s="905"/>
      <c r="X32" s="905">
        <v>241</v>
      </c>
      <c r="Y32" s="905"/>
      <c r="Z32" s="905"/>
      <c r="AA32" s="905">
        <v>4663</v>
      </c>
      <c r="AB32" s="905"/>
      <c r="AC32" s="905"/>
      <c r="AD32" s="905"/>
      <c r="AE32" s="905">
        <v>432</v>
      </c>
      <c r="AF32" s="905"/>
      <c r="AG32" s="905"/>
      <c r="AH32" s="905">
        <v>9616</v>
      </c>
      <c r="AI32" s="905"/>
      <c r="AJ32" s="905"/>
      <c r="AK32" s="905"/>
      <c r="AL32" s="905">
        <v>445</v>
      </c>
      <c r="AM32" s="905"/>
      <c r="AN32" s="905"/>
      <c r="AO32" s="905">
        <v>6988</v>
      </c>
      <c r="AP32" s="905"/>
      <c r="AQ32" s="905"/>
      <c r="AR32" s="905"/>
      <c r="AS32" s="905">
        <v>579</v>
      </c>
      <c r="AT32" s="905"/>
      <c r="AU32" s="905"/>
      <c r="AV32" s="905">
        <v>6361</v>
      </c>
      <c r="AW32" s="905"/>
      <c r="AX32" s="905"/>
      <c r="AY32" s="905"/>
      <c r="AZ32" s="905">
        <v>709</v>
      </c>
      <c r="BA32" s="905"/>
      <c r="BB32" s="905"/>
      <c r="BC32" s="905">
        <v>29346</v>
      </c>
      <c r="BD32" s="905"/>
      <c r="BE32" s="905"/>
      <c r="BF32" s="905"/>
      <c r="BG32" s="365"/>
      <c r="BH32" s="365"/>
    </row>
    <row r="33" spans="1:60" ht="15.75" customHeight="1">
      <c r="A33" s="885">
        <v>19</v>
      </c>
      <c r="B33" s="885"/>
      <c r="C33" s="885"/>
      <c r="D33" s="885"/>
      <c r="E33" s="885"/>
      <c r="F33" s="885"/>
      <c r="G33" s="885"/>
      <c r="H33" s="886"/>
      <c r="I33" s="887">
        <v>3629</v>
      </c>
      <c r="J33" s="888"/>
      <c r="K33" s="888"/>
      <c r="L33" s="888"/>
      <c r="M33" s="888">
        <v>79258</v>
      </c>
      <c r="N33" s="888"/>
      <c r="O33" s="888"/>
      <c r="P33" s="888"/>
      <c r="Q33" s="888">
        <v>1001</v>
      </c>
      <c r="R33" s="888"/>
      <c r="S33" s="888"/>
      <c r="T33" s="888">
        <v>20504</v>
      </c>
      <c r="U33" s="888"/>
      <c r="V33" s="888"/>
      <c r="W33" s="888"/>
      <c r="X33" s="888">
        <v>226</v>
      </c>
      <c r="Y33" s="888"/>
      <c r="Z33" s="888"/>
      <c r="AA33" s="888">
        <v>5429</v>
      </c>
      <c r="AB33" s="888"/>
      <c r="AC33" s="888"/>
      <c r="AD33" s="888"/>
      <c r="AE33" s="888">
        <v>471</v>
      </c>
      <c r="AF33" s="888"/>
      <c r="AG33" s="888"/>
      <c r="AH33" s="888">
        <v>14560</v>
      </c>
      <c r="AI33" s="888"/>
      <c r="AJ33" s="888"/>
      <c r="AK33" s="888"/>
      <c r="AL33" s="888">
        <v>514</v>
      </c>
      <c r="AM33" s="888"/>
      <c r="AN33" s="888"/>
      <c r="AO33" s="888">
        <v>8701</v>
      </c>
      <c r="AP33" s="888"/>
      <c r="AQ33" s="888"/>
      <c r="AR33" s="888"/>
      <c r="AS33" s="888">
        <v>609</v>
      </c>
      <c r="AT33" s="888"/>
      <c r="AU33" s="888"/>
      <c r="AV33" s="888">
        <v>7350</v>
      </c>
      <c r="AW33" s="888"/>
      <c r="AX33" s="888"/>
      <c r="AY33" s="888"/>
      <c r="AZ33" s="888">
        <v>808</v>
      </c>
      <c r="BA33" s="888"/>
      <c r="BB33" s="888"/>
      <c r="BC33" s="888">
        <v>22714</v>
      </c>
      <c r="BD33" s="888"/>
      <c r="BE33" s="888"/>
      <c r="BF33" s="888"/>
      <c r="BG33" s="365"/>
      <c r="BH33" s="365"/>
    </row>
    <row r="34" spans="1:60" ht="15.75" customHeight="1">
      <c r="A34" s="895">
        <v>20</v>
      </c>
      <c r="B34" s="895"/>
      <c r="C34" s="895"/>
      <c r="D34" s="895"/>
      <c r="E34" s="895"/>
      <c r="F34" s="895"/>
      <c r="G34" s="895"/>
      <c r="H34" s="896"/>
      <c r="I34" s="916">
        <f>SUM(I36:L49)</f>
        <v>4018</v>
      </c>
      <c r="J34" s="910"/>
      <c r="K34" s="910"/>
      <c r="L34" s="910"/>
      <c r="M34" s="910">
        <f>SUM(M36:P49)</f>
        <v>74971</v>
      </c>
      <c r="N34" s="910"/>
      <c r="O34" s="910"/>
      <c r="P34" s="910"/>
      <c r="Q34" s="910">
        <f>SUM(Q36:S49)</f>
        <v>1019</v>
      </c>
      <c r="R34" s="910"/>
      <c r="S34" s="910"/>
      <c r="T34" s="910">
        <f>SUM(T36:W49)</f>
        <v>20818</v>
      </c>
      <c r="U34" s="910"/>
      <c r="V34" s="910"/>
      <c r="W34" s="910"/>
      <c r="X34" s="910">
        <f>SUM(X36:Z49)</f>
        <v>304</v>
      </c>
      <c r="Y34" s="910"/>
      <c r="Z34" s="910"/>
      <c r="AA34" s="910">
        <f>SUM(AA36:AD49)</f>
        <v>4113</v>
      </c>
      <c r="AB34" s="910"/>
      <c r="AC34" s="910"/>
      <c r="AD34" s="910"/>
      <c r="AE34" s="910">
        <f>SUM(AE36:AG49)</f>
        <v>546</v>
      </c>
      <c r="AF34" s="910"/>
      <c r="AG34" s="910"/>
      <c r="AH34" s="910">
        <f>SUM(AH36:AK49)</f>
        <v>14244</v>
      </c>
      <c r="AI34" s="910"/>
      <c r="AJ34" s="910"/>
      <c r="AK34" s="910"/>
      <c r="AL34" s="910">
        <f>SUM(AL36:AN49)</f>
        <v>569</v>
      </c>
      <c r="AM34" s="910"/>
      <c r="AN34" s="910"/>
      <c r="AO34" s="910">
        <f>SUM(AO36:AR49)</f>
        <v>7707</v>
      </c>
      <c r="AP34" s="910"/>
      <c r="AQ34" s="910"/>
      <c r="AR34" s="910"/>
      <c r="AS34" s="910">
        <f>SUM(AS36:AU49)</f>
        <v>677</v>
      </c>
      <c r="AT34" s="910"/>
      <c r="AU34" s="910"/>
      <c r="AV34" s="910">
        <f>SUM(AV36:AY49)</f>
        <v>6249</v>
      </c>
      <c r="AW34" s="910"/>
      <c r="AX34" s="910"/>
      <c r="AY34" s="910"/>
      <c r="AZ34" s="910">
        <f>SUM(AZ36:BB49)</f>
        <v>903</v>
      </c>
      <c r="BA34" s="910"/>
      <c r="BB34" s="910"/>
      <c r="BC34" s="910">
        <f>SUM(BC36:BF49)</f>
        <v>21840</v>
      </c>
      <c r="BD34" s="910"/>
      <c r="BE34" s="910"/>
      <c r="BF34" s="910"/>
      <c r="BG34" s="365"/>
      <c r="BH34" s="365"/>
    </row>
    <row r="35" spans="1:60" ht="15.75" customHeight="1">
      <c r="A35" s="885"/>
      <c r="B35" s="885"/>
      <c r="C35" s="885"/>
      <c r="D35" s="885"/>
      <c r="E35" s="885"/>
      <c r="F35" s="885"/>
      <c r="G35" s="885"/>
      <c r="H35" s="886"/>
      <c r="I35" s="887"/>
      <c r="J35" s="888"/>
      <c r="K35" s="888"/>
      <c r="L35" s="888"/>
      <c r="M35" s="888"/>
      <c r="N35" s="888"/>
      <c r="O35" s="888"/>
      <c r="P35" s="888"/>
      <c r="Q35" s="888"/>
      <c r="R35" s="888"/>
      <c r="S35" s="888"/>
      <c r="T35" s="888"/>
      <c r="U35" s="888"/>
      <c r="V35" s="888"/>
      <c r="W35" s="888"/>
      <c r="X35" s="888"/>
      <c r="Y35" s="888"/>
      <c r="Z35" s="888"/>
      <c r="AA35" s="888"/>
      <c r="AB35" s="888"/>
      <c r="AC35" s="888"/>
      <c r="AD35" s="888"/>
      <c r="AE35" s="888"/>
      <c r="AF35" s="888"/>
      <c r="AG35" s="888"/>
      <c r="AH35" s="888"/>
      <c r="AI35" s="888"/>
      <c r="AJ35" s="888"/>
      <c r="AK35" s="888"/>
      <c r="AL35" s="888"/>
      <c r="AM35" s="888"/>
      <c r="AN35" s="888"/>
      <c r="AO35" s="888"/>
      <c r="AP35" s="888"/>
      <c r="AQ35" s="888"/>
      <c r="AR35" s="888"/>
      <c r="AS35" s="888"/>
      <c r="AT35" s="888"/>
      <c r="AU35" s="888"/>
      <c r="AV35" s="888"/>
      <c r="AW35" s="888"/>
      <c r="AX35" s="888"/>
      <c r="AY35" s="888"/>
      <c r="AZ35" s="888"/>
      <c r="BA35" s="888"/>
      <c r="BB35" s="888"/>
      <c r="BC35" s="888"/>
      <c r="BD35" s="888"/>
      <c r="BE35" s="888"/>
      <c r="BF35" s="888"/>
      <c r="BG35" s="380"/>
      <c r="BH35" s="380"/>
    </row>
    <row r="36" spans="1:64" ht="15.75" customHeight="1">
      <c r="A36" s="885" t="s">
        <v>113</v>
      </c>
      <c r="B36" s="885"/>
      <c r="C36" s="885"/>
      <c r="D36" s="885"/>
      <c r="E36" s="885"/>
      <c r="F36" s="885"/>
      <c r="G36" s="885"/>
      <c r="H36" s="886"/>
      <c r="I36" s="887">
        <f>SUM(Q36,X36,AE36,AL36,AS36,AZ36)</f>
        <v>337</v>
      </c>
      <c r="J36" s="888"/>
      <c r="K36" s="888"/>
      <c r="L36" s="888"/>
      <c r="M36" s="888">
        <f>SUM(T36,AA36,AH36,AO36,AV36,BC36)</f>
        <v>6519</v>
      </c>
      <c r="N36" s="888"/>
      <c r="O36" s="888"/>
      <c r="P36" s="888"/>
      <c r="Q36" s="888">
        <v>85</v>
      </c>
      <c r="R36" s="888"/>
      <c r="S36" s="888"/>
      <c r="T36" s="888">
        <v>1731</v>
      </c>
      <c r="U36" s="888"/>
      <c r="V36" s="888"/>
      <c r="W36" s="888"/>
      <c r="X36" s="888">
        <v>21</v>
      </c>
      <c r="Y36" s="888"/>
      <c r="Z36" s="888"/>
      <c r="AA36" s="888">
        <v>217</v>
      </c>
      <c r="AB36" s="888"/>
      <c r="AC36" s="888"/>
      <c r="AD36" s="888"/>
      <c r="AE36" s="888">
        <v>41</v>
      </c>
      <c r="AF36" s="888"/>
      <c r="AG36" s="888"/>
      <c r="AH36" s="888">
        <v>1310</v>
      </c>
      <c r="AI36" s="888"/>
      <c r="AJ36" s="888"/>
      <c r="AK36" s="888"/>
      <c r="AL36" s="888">
        <v>50</v>
      </c>
      <c r="AM36" s="888"/>
      <c r="AN36" s="888"/>
      <c r="AO36" s="888">
        <v>921</v>
      </c>
      <c r="AP36" s="888"/>
      <c r="AQ36" s="888"/>
      <c r="AR36" s="888"/>
      <c r="AS36" s="888">
        <v>67</v>
      </c>
      <c r="AT36" s="888"/>
      <c r="AU36" s="888"/>
      <c r="AV36" s="888">
        <v>585</v>
      </c>
      <c r="AW36" s="888"/>
      <c r="AX36" s="888"/>
      <c r="AY36" s="888"/>
      <c r="AZ36" s="888">
        <v>73</v>
      </c>
      <c r="BA36" s="888"/>
      <c r="BB36" s="888"/>
      <c r="BC36" s="888">
        <v>1755</v>
      </c>
      <c r="BD36" s="888"/>
      <c r="BE36" s="888"/>
      <c r="BF36" s="888"/>
      <c r="BG36" s="379"/>
      <c r="BH36" s="379"/>
      <c r="BL36" s="378"/>
    </row>
    <row r="37" spans="1:58" ht="15.75" customHeight="1">
      <c r="A37" s="885" t="s">
        <v>344</v>
      </c>
      <c r="B37" s="885"/>
      <c r="C37" s="885"/>
      <c r="D37" s="885"/>
      <c r="E37" s="885"/>
      <c r="F37" s="885"/>
      <c r="G37" s="885"/>
      <c r="H37" s="886"/>
      <c r="I37" s="887">
        <f>SUM(Q37,X37,AE37,AL37,AS37,AZ37)</f>
        <v>317</v>
      </c>
      <c r="J37" s="888"/>
      <c r="K37" s="888"/>
      <c r="L37" s="888"/>
      <c r="M37" s="888">
        <f>SUM(T37,AA37,AH37,AO37,AV37,BC37)</f>
        <v>7125</v>
      </c>
      <c r="N37" s="888"/>
      <c r="O37" s="888"/>
      <c r="P37" s="888"/>
      <c r="Q37" s="888">
        <v>86</v>
      </c>
      <c r="R37" s="888"/>
      <c r="S37" s="888"/>
      <c r="T37" s="888">
        <v>1788</v>
      </c>
      <c r="U37" s="888"/>
      <c r="V37" s="888"/>
      <c r="W37" s="888"/>
      <c r="X37" s="888">
        <v>26</v>
      </c>
      <c r="Y37" s="888"/>
      <c r="Z37" s="888"/>
      <c r="AA37" s="888">
        <v>320</v>
      </c>
      <c r="AB37" s="888"/>
      <c r="AC37" s="888"/>
      <c r="AD37" s="888"/>
      <c r="AE37" s="888">
        <v>40</v>
      </c>
      <c r="AF37" s="888"/>
      <c r="AG37" s="888"/>
      <c r="AH37" s="888">
        <v>1543</v>
      </c>
      <c r="AI37" s="888"/>
      <c r="AJ37" s="888"/>
      <c r="AK37" s="888"/>
      <c r="AL37" s="888">
        <v>44</v>
      </c>
      <c r="AM37" s="888"/>
      <c r="AN37" s="888"/>
      <c r="AO37" s="888">
        <v>619</v>
      </c>
      <c r="AP37" s="888"/>
      <c r="AQ37" s="888"/>
      <c r="AR37" s="888"/>
      <c r="AS37" s="888">
        <v>53</v>
      </c>
      <c r="AT37" s="888"/>
      <c r="AU37" s="888"/>
      <c r="AV37" s="888">
        <v>582</v>
      </c>
      <c r="AW37" s="888"/>
      <c r="AX37" s="888"/>
      <c r="AY37" s="888"/>
      <c r="AZ37" s="888">
        <v>68</v>
      </c>
      <c r="BA37" s="888"/>
      <c r="BB37" s="888"/>
      <c r="BC37" s="888">
        <v>2273</v>
      </c>
      <c r="BD37" s="888"/>
      <c r="BE37" s="888"/>
      <c r="BF37" s="888"/>
    </row>
    <row r="38" spans="1:58" ht="15.75" customHeight="1">
      <c r="A38" s="885" t="s">
        <v>48</v>
      </c>
      <c r="B38" s="885"/>
      <c r="C38" s="885"/>
      <c r="D38" s="885"/>
      <c r="E38" s="885"/>
      <c r="F38" s="885"/>
      <c r="G38" s="885"/>
      <c r="H38" s="886"/>
      <c r="I38" s="887">
        <f>SUM(Q38,X38,AE38,AL38,AS38,AZ38)</f>
        <v>337</v>
      </c>
      <c r="J38" s="888"/>
      <c r="K38" s="888"/>
      <c r="L38" s="888"/>
      <c r="M38" s="888">
        <f>SUM(T38,AA38,AH38,AO38,AV38,BC38)</f>
        <v>6519</v>
      </c>
      <c r="N38" s="888"/>
      <c r="O38" s="888"/>
      <c r="P38" s="888"/>
      <c r="Q38" s="888">
        <v>86</v>
      </c>
      <c r="R38" s="888"/>
      <c r="S38" s="888"/>
      <c r="T38" s="888">
        <v>1732</v>
      </c>
      <c r="U38" s="888"/>
      <c r="V38" s="888"/>
      <c r="W38" s="888"/>
      <c r="X38" s="888">
        <v>24</v>
      </c>
      <c r="Y38" s="888"/>
      <c r="Z38" s="888"/>
      <c r="AA38" s="888">
        <v>239</v>
      </c>
      <c r="AB38" s="888"/>
      <c r="AC38" s="888"/>
      <c r="AD38" s="888"/>
      <c r="AE38" s="888">
        <v>47</v>
      </c>
      <c r="AF38" s="888"/>
      <c r="AG38" s="888"/>
      <c r="AH38" s="888">
        <v>1647</v>
      </c>
      <c r="AI38" s="888"/>
      <c r="AJ38" s="888"/>
      <c r="AK38" s="888"/>
      <c r="AL38" s="888">
        <v>51</v>
      </c>
      <c r="AM38" s="888"/>
      <c r="AN38" s="888"/>
      <c r="AO38" s="888">
        <v>727</v>
      </c>
      <c r="AP38" s="888"/>
      <c r="AQ38" s="888"/>
      <c r="AR38" s="888"/>
      <c r="AS38" s="888">
        <v>62</v>
      </c>
      <c r="AT38" s="888"/>
      <c r="AU38" s="888"/>
      <c r="AV38" s="888">
        <v>633</v>
      </c>
      <c r="AW38" s="888"/>
      <c r="AX38" s="888"/>
      <c r="AY38" s="888"/>
      <c r="AZ38" s="888">
        <v>67</v>
      </c>
      <c r="BA38" s="888"/>
      <c r="BB38" s="888"/>
      <c r="BC38" s="888">
        <v>1541</v>
      </c>
      <c r="BD38" s="888"/>
      <c r="BE38" s="888"/>
      <c r="BF38" s="888"/>
    </row>
    <row r="39" spans="1:58" ht="15.75" customHeight="1">
      <c r="A39" s="885" t="s">
        <v>49</v>
      </c>
      <c r="B39" s="885"/>
      <c r="C39" s="885"/>
      <c r="D39" s="885"/>
      <c r="E39" s="885"/>
      <c r="F39" s="885"/>
      <c r="G39" s="885"/>
      <c r="H39" s="886"/>
      <c r="I39" s="887">
        <f>SUM(Q39,X39,AE39,AL39,AS39,AZ39)</f>
        <v>347</v>
      </c>
      <c r="J39" s="888"/>
      <c r="K39" s="888"/>
      <c r="L39" s="888"/>
      <c r="M39" s="888">
        <f>SUM(T39,AA39,AH39,AO39,AV39,BC39)</f>
        <v>6851</v>
      </c>
      <c r="N39" s="888"/>
      <c r="O39" s="888"/>
      <c r="P39" s="888"/>
      <c r="Q39" s="888">
        <v>87</v>
      </c>
      <c r="R39" s="888"/>
      <c r="S39" s="888"/>
      <c r="T39" s="888">
        <v>1746</v>
      </c>
      <c r="U39" s="888"/>
      <c r="V39" s="888"/>
      <c r="W39" s="888"/>
      <c r="X39" s="888">
        <v>29</v>
      </c>
      <c r="Y39" s="888"/>
      <c r="Z39" s="888"/>
      <c r="AA39" s="888">
        <v>280</v>
      </c>
      <c r="AB39" s="888"/>
      <c r="AC39" s="888"/>
      <c r="AD39" s="888"/>
      <c r="AE39" s="888">
        <v>56</v>
      </c>
      <c r="AF39" s="888"/>
      <c r="AG39" s="888"/>
      <c r="AH39" s="888">
        <v>1657</v>
      </c>
      <c r="AI39" s="888"/>
      <c r="AJ39" s="888"/>
      <c r="AK39" s="888"/>
      <c r="AL39" s="888">
        <v>42</v>
      </c>
      <c r="AM39" s="888"/>
      <c r="AN39" s="888"/>
      <c r="AO39" s="888">
        <v>616</v>
      </c>
      <c r="AP39" s="888"/>
      <c r="AQ39" s="888"/>
      <c r="AR39" s="888"/>
      <c r="AS39" s="888">
        <v>56</v>
      </c>
      <c r="AT39" s="888"/>
      <c r="AU39" s="888"/>
      <c r="AV39" s="888">
        <v>505</v>
      </c>
      <c r="AW39" s="888"/>
      <c r="AX39" s="888"/>
      <c r="AY39" s="888"/>
      <c r="AZ39" s="888">
        <v>77</v>
      </c>
      <c r="BA39" s="888"/>
      <c r="BB39" s="888"/>
      <c r="BC39" s="888">
        <v>2047</v>
      </c>
      <c r="BD39" s="888"/>
      <c r="BE39" s="888"/>
      <c r="BF39" s="888"/>
    </row>
    <row r="40" spans="1:58" ht="15.75" customHeight="1">
      <c r="A40" s="885" t="s">
        <v>50</v>
      </c>
      <c r="B40" s="885"/>
      <c r="C40" s="885"/>
      <c r="D40" s="885"/>
      <c r="E40" s="885"/>
      <c r="F40" s="885"/>
      <c r="G40" s="885"/>
      <c r="H40" s="886"/>
      <c r="I40" s="887">
        <f>SUM(Q40,X40,AE40,AL40,AS40,AZ40)</f>
        <v>286</v>
      </c>
      <c r="J40" s="888"/>
      <c r="K40" s="888"/>
      <c r="L40" s="888"/>
      <c r="M40" s="888">
        <f>SUM(T40,AA40,AH40,AO40,AV40,BC40)</f>
        <v>5034</v>
      </c>
      <c r="N40" s="888"/>
      <c r="O40" s="888"/>
      <c r="P40" s="888"/>
      <c r="Q40" s="888">
        <v>86</v>
      </c>
      <c r="R40" s="888"/>
      <c r="S40" s="888"/>
      <c r="T40" s="888">
        <v>1778</v>
      </c>
      <c r="U40" s="888"/>
      <c r="V40" s="888"/>
      <c r="W40" s="888"/>
      <c r="X40" s="888">
        <v>17</v>
      </c>
      <c r="Y40" s="888"/>
      <c r="Z40" s="888"/>
      <c r="AA40" s="888">
        <v>249</v>
      </c>
      <c r="AB40" s="888"/>
      <c r="AC40" s="888"/>
      <c r="AD40" s="888"/>
      <c r="AE40" s="888">
        <v>31</v>
      </c>
      <c r="AF40" s="888"/>
      <c r="AG40" s="888"/>
      <c r="AH40" s="888">
        <v>630</v>
      </c>
      <c r="AI40" s="888"/>
      <c r="AJ40" s="888"/>
      <c r="AK40" s="888"/>
      <c r="AL40" s="888">
        <v>38</v>
      </c>
      <c r="AM40" s="888"/>
      <c r="AN40" s="888"/>
      <c r="AO40" s="888">
        <v>457</v>
      </c>
      <c r="AP40" s="888"/>
      <c r="AQ40" s="888"/>
      <c r="AR40" s="888"/>
      <c r="AS40" s="888">
        <v>39</v>
      </c>
      <c r="AT40" s="888"/>
      <c r="AU40" s="888"/>
      <c r="AV40" s="888">
        <v>411</v>
      </c>
      <c r="AW40" s="888"/>
      <c r="AX40" s="888"/>
      <c r="AY40" s="888"/>
      <c r="AZ40" s="888">
        <v>75</v>
      </c>
      <c r="BA40" s="888"/>
      <c r="BB40" s="888"/>
      <c r="BC40" s="888">
        <v>1509</v>
      </c>
      <c r="BD40" s="888"/>
      <c r="BE40" s="888"/>
      <c r="BF40" s="888"/>
    </row>
    <row r="41" spans="1:58" ht="15.75" customHeight="1">
      <c r="A41" s="885"/>
      <c r="B41" s="885"/>
      <c r="C41" s="885"/>
      <c r="D41" s="885"/>
      <c r="E41" s="885"/>
      <c r="F41" s="885"/>
      <c r="G41" s="885"/>
      <c r="H41" s="886"/>
      <c r="I41" s="887"/>
      <c r="J41" s="888"/>
      <c r="K41" s="888"/>
      <c r="L41" s="888"/>
      <c r="M41" s="888"/>
      <c r="N41" s="888"/>
      <c r="O41" s="888"/>
      <c r="P41" s="888"/>
      <c r="Q41" s="888"/>
      <c r="R41" s="888"/>
      <c r="S41" s="888"/>
      <c r="T41" s="888"/>
      <c r="U41" s="888"/>
      <c r="V41" s="888"/>
      <c r="W41" s="888"/>
      <c r="X41" s="888"/>
      <c r="Y41" s="888"/>
      <c r="Z41" s="888"/>
      <c r="AA41" s="888"/>
      <c r="AB41" s="888"/>
      <c r="AC41" s="888"/>
      <c r="AD41" s="888"/>
      <c r="AE41" s="888"/>
      <c r="AF41" s="888"/>
      <c r="AG41" s="888"/>
      <c r="AH41" s="888"/>
      <c r="AI41" s="888"/>
      <c r="AJ41" s="888"/>
      <c r="AK41" s="888"/>
      <c r="AL41" s="888"/>
      <c r="AM41" s="888"/>
      <c r="AN41" s="888"/>
      <c r="AO41" s="888"/>
      <c r="AP41" s="888"/>
      <c r="AQ41" s="888"/>
      <c r="AR41" s="888"/>
      <c r="AS41" s="888"/>
      <c r="AT41" s="888"/>
      <c r="AU41" s="888"/>
      <c r="AV41" s="888"/>
      <c r="AW41" s="888"/>
      <c r="AX41" s="888"/>
      <c r="AY41" s="888"/>
      <c r="AZ41" s="888"/>
      <c r="BA41" s="888"/>
      <c r="BB41" s="888"/>
      <c r="BC41" s="888"/>
      <c r="BD41" s="888"/>
      <c r="BE41" s="888"/>
      <c r="BF41" s="888"/>
    </row>
    <row r="42" spans="1:58" ht="15.75" customHeight="1">
      <c r="A42" s="885" t="s">
        <v>51</v>
      </c>
      <c r="B42" s="885"/>
      <c r="C42" s="885"/>
      <c r="D42" s="885"/>
      <c r="E42" s="885"/>
      <c r="F42" s="885"/>
      <c r="G42" s="885"/>
      <c r="H42" s="886"/>
      <c r="I42" s="887">
        <f>SUM(Q42,X42,AE42,AL42,AS42,AZ42)</f>
        <v>342</v>
      </c>
      <c r="J42" s="888"/>
      <c r="K42" s="888"/>
      <c r="L42" s="888"/>
      <c r="M42" s="888">
        <f>SUM(T42,AA42,AH42,AO42,AV42,BC42)</f>
        <v>6446</v>
      </c>
      <c r="N42" s="888"/>
      <c r="O42" s="888"/>
      <c r="P42" s="888"/>
      <c r="Q42" s="888">
        <v>87</v>
      </c>
      <c r="R42" s="888"/>
      <c r="S42" s="888"/>
      <c r="T42" s="888">
        <v>1862</v>
      </c>
      <c r="U42" s="888"/>
      <c r="V42" s="888"/>
      <c r="W42" s="888"/>
      <c r="X42" s="888">
        <v>21</v>
      </c>
      <c r="Y42" s="888"/>
      <c r="Z42" s="888"/>
      <c r="AA42" s="888">
        <v>344</v>
      </c>
      <c r="AB42" s="888"/>
      <c r="AC42" s="888"/>
      <c r="AD42" s="888"/>
      <c r="AE42" s="888">
        <v>48</v>
      </c>
      <c r="AF42" s="888"/>
      <c r="AG42" s="888"/>
      <c r="AH42" s="888">
        <v>1104</v>
      </c>
      <c r="AI42" s="888"/>
      <c r="AJ42" s="888"/>
      <c r="AK42" s="888"/>
      <c r="AL42" s="888">
        <v>47</v>
      </c>
      <c r="AM42" s="888"/>
      <c r="AN42" s="888"/>
      <c r="AO42" s="888">
        <v>569</v>
      </c>
      <c r="AP42" s="888"/>
      <c r="AQ42" s="888"/>
      <c r="AR42" s="888"/>
      <c r="AS42" s="888">
        <v>57</v>
      </c>
      <c r="AT42" s="888"/>
      <c r="AU42" s="888"/>
      <c r="AV42" s="888">
        <v>487</v>
      </c>
      <c r="AW42" s="888"/>
      <c r="AX42" s="888"/>
      <c r="AY42" s="888"/>
      <c r="AZ42" s="888">
        <v>82</v>
      </c>
      <c r="BA42" s="888"/>
      <c r="BB42" s="888"/>
      <c r="BC42" s="888">
        <v>2080</v>
      </c>
      <c r="BD42" s="888"/>
      <c r="BE42" s="888"/>
      <c r="BF42" s="888"/>
    </row>
    <row r="43" spans="1:58" ht="15.75" customHeight="1">
      <c r="A43" s="885" t="s">
        <v>52</v>
      </c>
      <c r="B43" s="885"/>
      <c r="C43" s="885"/>
      <c r="D43" s="885"/>
      <c r="E43" s="885"/>
      <c r="F43" s="885"/>
      <c r="G43" s="885"/>
      <c r="H43" s="886"/>
      <c r="I43" s="887">
        <f>SUM(Q43,X43,AE43,AL43,AS43,AZ43)</f>
        <v>352</v>
      </c>
      <c r="J43" s="888"/>
      <c r="K43" s="888"/>
      <c r="L43" s="888"/>
      <c r="M43" s="888">
        <f>SUM(T43,AA43,AH43,AO43,AV43,BC43)</f>
        <v>6640</v>
      </c>
      <c r="N43" s="888"/>
      <c r="O43" s="888"/>
      <c r="P43" s="888"/>
      <c r="Q43" s="888">
        <v>89</v>
      </c>
      <c r="R43" s="888"/>
      <c r="S43" s="888"/>
      <c r="T43" s="888">
        <v>1761</v>
      </c>
      <c r="U43" s="888"/>
      <c r="V43" s="888"/>
      <c r="W43" s="888"/>
      <c r="X43" s="888">
        <v>25</v>
      </c>
      <c r="Y43" s="888"/>
      <c r="Z43" s="888"/>
      <c r="AA43" s="888">
        <v>353</v>
      </c>
      <c r="AB43" s="888"/>
      <c r="AC43" s="888"/>
      <c r="AD43" s="888"/>
      <c r="AE43" s="888">
        <v>48</v>
      </c>
      <c r="AF43" s="888"/>
      <c r="AG43" s="888"/>
      <c r="AH43" s="888">
        <v>1049</v>
      </c>
      <c r="AI43" s="888"/>
      <c r="AJ43" s="888"/>
      <c r="AK43" s="888"/>
      <c r="AL43" s="888">
        <v>52</v>
      </c>
      <c r="AM43" s="888"/>
      <c r="AN43" s="888"/>
      <c r="AO43" s="888">
        <v>607</v>
      </c>
      <c r="AP43" s="888"/>
      <c r="AQ43" s="888"/>
      <c r="AR43" s="888"/>
      <c r="AS43" s="888">
        <v>57</v>
      </c>
      <c r="AT43" s="888"/>
      <c r="AU43" s="888"/>
      <c r="AV43" s="888">
        <v>474</v>
      </c>
      <c r="AW43" s="888"/>
      <c r="AX43" s="888"/>
      <c r="AY43" s="888"/>
      <c r="AZ43" s="888">
        <v>81</v>
      </c>
      <c r="BA43" s="888"/>
      <c r="BB43" s="888"/>
      <c r="BC43" s="888">
        <v>2396</v>
      </c>
      <c r="BD43" s="888"/>
      <c r="BE43" s="888"/>
      <c r="BF43" s="888"/>
    </row>
    <row r="44" spans="1:58" ht="15.75" customHeight="1">
      <c r="A44" s="885" t="s">
        <v>53</v>
      </c>
      <c r="B44" s="885"/>
      <c r="C44" s="885"/>
      <c r="D44" s="885"/>
      <c r="E44" s="885"/>
      <c r="F44" s="885"/>
      <c r="G44" s="885"/>
      <c r="H44" s="886"/>
      <c r="I44" s="887">
        <f>SUM(Q44,X44,AE44,AL44,AS44,AZ44)</f>
        <v>362</v>
      </c>
      <c r="J44" s="888"/>
      <c r="K44" s="888"/>
      <c r="L44" s="888"/>
      <c r="M44" s="888">
        <f>SUM(T44,AA44,AH44,AO44,AV44,BC44)</f>
        <v>6299</v>
      </c>
      <c r="N44" s="888"/>
      <c r="O44" s="888"/>
      <c r="P44" s="888"/>
      <c r="Q44" s="888">
        <v>86</v>
      </c>
      <c r="R44" s="888"/>
      <c r="S44" s="888"/>
      <c r="T44" s="888">
        <v>1779</v>
      </c>
      <c r="U44" s="888"/>
      <c r="V44" s="888"/>
      <c r="W44" s="888"/>
      <c r="X44" s="888">
        <v>34</v>
      </c>
      <c r="Y44" s="888"/>
      <c r="Z44" s="888"/>
      <c r="AA44" s="888">
        <v>478</v>
      </c>
      <c r="AB44" s="888"/>
      <c r="AC44" s="888"/>
      <c r="AD44" s="888"/>
      <c r="AE44" s="888">
        <v>51</v>
      </c>
      <c r="AF44" s="888"/>
      <c r="AG44" s="888"/>
      <c r="AH44" s="888">
        <v>1308</v>
      </c>
      <c r="AI44" s="888"/>
      <c r="AJ44" s="888"/>
      <c r="AK44" s="888"/>
      <c r="AL44" s="888">
        <v>52</v>
      </c>
      <c r="AM44" s="888"/>
      <c r="AN44" s="888"/>
      <c r="AO44" s="888">
        <v>597</v>
      </c>
      <c r="AP44" s="888"/>
      <c r="AQ44" s="888"/>
      <c r="AR44" s="888"/>
      <c r="AS44" s="888">
        <v>57</v>
      </c>
      <c r="AT44" s="888"/>
      <c r="AU44" s="888"/>
      <c r="AV44" s="888">
        <v>529</v>
      </c>
      <c r="AW44" s="888"/>
      <c r="AX44" s="888"/>
      <c r="AY44" s="888"/>
      <c r="AZ44" s="888">
        <v>82</v>
      </c>
      <c r="BA44" s="888"/>
      <c r="BB44" s="888"/>
      <c r="BC44" s="888">
        <v>1608</v>
      </c>
      <c r="BD44" s="888"/>
      <c r="BE44" s="888"/>
      <c r="BF44" s="888"/>
    </row>
    <row r="45" spans="1:58" ht="15.75" customHeight="1">
      <c r="A45" s="885" t="s">
        <v>54</v>
      </c>
      <c r="B45" s="885"/>
      <c r="C45" s="885"/>
      <c r="D45" s="885"/>
      <c r="E45" s="885"/>
      <c r="F45" s="885"/>
      <c r="G45" s="885"/>
      <c r="H45" s="886"/>
      <c r="I45" s="887">
        <f>SUM(Q45,X45,AE45,AL45,AS45,AZ45)</f>
        <v>306</v>
      </c>
      <c r="J45" s="888"/>
      <c r="K45" s="888"/>
      <c r="L45" s="888"/>
      <c r="M45" s="888">
        <f>SUM(T45,AA45,AH45,AO45,AV45,BC45)</f>
        <v>5243</v>
      </c>
      <c r="N45" s="888"/>
      <c r="O45" s="888"/>
      <c r="P45" s="888"/>
      <c r="Q45" s="888">
        <v>79</v>
      </c>
      <c r="R45" s="888"/>
      <c r="S45" s="888"/>
      <c r="T45" s="888">
        <v>1490</v>
      </c>
      <c r="U45" s="888"/>
      <c r="V45" s="888"/>
      <c r="W45" s="888"/>
      <c r="X45" s="888">
        <v>32</v>
      </c>
      <c r="Y45" s="888"/>
      <c r="Z45" s="888"/>
      <c r="AA45" s="888">
        <v>558</v>
      </c>
      <c r="AB45" s="888"/>
      <c r="AC45" s="888"/>
      <c r="AD45" s="888"/>
      <c r="AE45" s="888">
        <v>34</v>
      </c>
      <c r="AF45" s="888"/>
      <c r="AG45" s="888"/>
      <c r="AH45" s="888">
        <v>902</v>
      </c>
      <c r="AI45" s="888"/>
      <c r="AJ45" s="888"/>
      <c r="AK45" s="888"/>
      <c r="AL45" s="888">
        <v>42</v>
      </c>
      <c r="AM45" s="888"/>
      <c r="AN45" s="888"/>
      <c r="AO45" s="888">
        <v>504</v>
      </c>
      <c r="AP45" s="888"/>
      <c r="AQ45" s="888"/>
      <c r="AR45" s="888"/>
      <c r="AS45" s="888">
        <v>51</v>
      </c>
      <c r="AT45" s="888"/>
      <c r="AU45" s="888"/>
      <c r="AV45" s="888">
        <v>399</v>
      </c>
      <c r="AW45" s="888"/>
      <c r="AX45" s="888"/>
      <c r="AY45" s="888"/>
      <c r="AZ45" s="888">
        <v>68</v>
      </c>
      <c r="BA45" s="888"/>
      <c r="BB45" s="888"/>
      <c r="BC45" s="888">
        <v>1390</v>
      </c>
      <c r="BD45" s="888"/>
      <c r="BE45" s="888"/>
      <c r="BF45" s="888"/>
    </row>
    <row r="46" spans="1:58" ht="15.75" customHeight="1">
      <c r="A46" s="885" t="s">
        <v>1</v>
      </c>
      <c r="B46" s="885"/>
      <c r="C46" s="885"/>
      <c r="D46" s="885"/>
      <c r="E46" s="885"/>
      <c r="F46" s="885"/>
      <c r="G46" s="885"/>
      <c r="H46" s="886"/>
      <c r="I46" s="887">
        <f>SUM(Q46,X46,AE46,AL46,AS46,AZ46)</f>
        <v>284</v>
      </c>
      <c r="J46" s="888"/>
      <c r="K46" s="888"/>
      <c r="L46" s="888"/>
      <c r="M46" s="888">
        <f>SUM(T46,AA46,AH46,AO46,AV46,BC46)</f>
        <v>4697</v>
      </c>
      <c r="N46" s="888"/>
      <c r="O46" s="888"/>
      <c r="P46" s="888"/>
      <c r="Q46" s="888">
        <v>77</v>
      </c>
      <c r="R46" s="888"/>
      <c r="S46" s="888"/>
      <c r="T46" s="888">
        <v>1626</v>
      </c>
      <c r="U46" s="888"/>
      <c r="V46" s="888"/>
      <c r="W46" s="888"/>
      <c r="X46" s="888">
        <v>17</v>
      </c>
      <c r="Y46" s="888"/>
      <c r="Z46" s="888"/>
      <c r="AA46" s="888">
        <v>233</v>
      </c>
      <c r="AB46" s="888"/>
      <c r="AC46" s="888"/>
      <c r="AD46" s="888"/>
      <c r="AE46" s="888">
        <v>40</v>
      </c>
      <c r="AF46" s="888"/>
      <c r="AG46" s="888"/>
      <c r="AH46" s="888">
        <v>732</v>
      </c>
      <c r="AI46" s="888"/>
      <c r="AJ46" s="888"/>
      <c r="AK46" s="888"/>
      <c r="AL46" s="888">
        <v>37</v>
      </c>
      <c r="AM46" s="888"/>
      <c r="AN46" s="888"/>
      <c r="AO46" s="888">
        <v>396</v>
      </c>
      <c r="AP46" s="888"/>
      <c r="AQ46" s="888"/>
      <c r="AR46" s="888"/>
      <c r="AS46" s="888">
        <v>46</v>
      </c>
      <c r="AT46" s="888"/>
      <c r="AU46" s="888"/>
      <c r="AV46" s="888">
        <v>419</v>
      </c>
      <c r="AW46" s="888"/>
      <c r="AX46" s="888"/>
      <c r="AY46" s="888"/>
      <c r="AZ46" s="888">
        <v>67</v>
      </c>
      <c r="BA46" s="888"/>
      <c r="BB46" s="888"/>
      <c r="BC46" s="888">
        <v>1291</v>
      </c>
      <c r="BD46" s="888"/>
      <c r="BE46" s="888"/>
      <c r="BF46" s="888"/>
    </row>
    <row r="47" spans="1:73" ht="15.75" customHeight="1">
      <c r="A47" s="885"/>
      <c r="B47" s="885"/>
      <c r="C47" s="885"/>
      <c r="D47" s="885"/>
      <c r="E47" s="885"/>
      <c r="F47" s="885"/>
      <c r="G47" s="885"/>
      <c r="H47" s="886"/>
      <c r="I47" s="887"/>
      <c r="J47" s="888"/>
      <c r="K47" s="888"/>
      <c r="L47" s="888"/>
      <c r="M47" s="888"/>
      <c r="N47" s="888"/>
      <c r="O47" s="888"/>
      <c r="P47" s="888"/>
      <c r="Q47" s="888"/>
      <c r="R47" s="888"/>
      <c r="S47" s="888"/>
      <c r="T47" s="888"/>
      <c r="U47" s="888"/>
      <c r="V47" s="888"/>
      <c r="W47" s="888"/>
      <c r="X47" s="888"/>
      <c r="Y47" s="888"/>
      <c r="Z47" s="888"/>
      <c r="AA47" s="888"/>
      <c r="AB47" s="888"/>
      <c r="AC47" s="888"/>
      <c r="AD47" s="888"/>
      <c r="AE47" s="888"/>
      <c r="AF47" s="888"/>
      <c r="AG47" s="888"/>
      <c r="AH47" s="888"/>
      <c r="AI47" s="888"/>
      <c r="AJ47" s="888"/>
      <c r="AK47" s="888"/>
      <c r="AL47" s="888"/>
      <c r="AM47" s="888"/>
      <c r="AN47" s="888"/>
      <c r="AO47" s="888"/>
      <c r="AP47" s="888"/>
      <c r="AQ47" s="888"/>
      <c r="AR47" s="888"/>
      <c r="AS47" s="888"/>
      <c r="AT47" s="888"/>
      <c r="AU47" s="888"/>
      <c r="AV47" s="888"/>
      <c r="AW47" s="888"/>
      <c r="AX47" s="888"/>
      <c r="AY47" s="888"/>
      <c r="AZ47" s="888"/>
      <c r="BA47" s="888"/>
      <c r="BB47" s="888"/>
      <c r="BC47" s="888"/>
      <c r="BD47" s="888"/>
      <c r="BE47" s="888"/>
      <c r="BF47" s="888"/>
      <c r="BO47" s="361"/>
      <c r="BP47" s="361"/>
      <c r="BQ47" s="361"/>
      <c r="BR47" s="361"/>
      <c r="BS47" s="361"/>
      <c r="BT47" s="361"/>
      <c r="BU47" s="361"/>
    </row>
    <row r="48" spans="1:73" ht="15.75" customHeight="1">
      <c r="A48" s="885" t="s">
        <v>55</v>
      </c>
      <c r="B48" s="885"/>
      <c r="C48" s="885"/>
      <c r="D48" s="885"/>
      <c r="E48" s="885"/>
      <c r="F48" s="885"/>
      <c r="G48" s="885"/>
      <c r="H48" s="886"/>
      <c r="I48" s="887">
        <f>SUM(Q48,X48,AE48,AL48,AS48,AZ48)</f>
        <v>375</v>
      </c>
      <c r="J48" s="888"/>
      <c r="K48" s="888"/>
      <c r="L48" s="888"/>
      <c r="M48" s="888">
        <f>SUM(T48,AA48,AH48,AO48,AV48,BC48)</f>
        <v>6511</v>
      </c>
      <c r="N48" s="888"/>
      <c r="O48" s="888"/>
      <c r="P48" s="888"/>
      <c r="Q48" s="888">
        <v>84</v>
      </c>
      <c r="R48" s="888"/>
      <c r="S48" s="888"/>
      <c r="T48" s="888">
        <v>1788</v>
      </c>
      <c r="U48" s="888"/>
      <c r="V48" s="888"/>
      <c r="W48" s="888"/>
      <c r="X48" s="888">
        <v>34</v>
      </c>
      <c r="Y48" s="888"/>
      <c r="Z48" s="888"/>
      <c r="AA48" s="888">
        <v>499</v>
      </c>
      <c r="AB48" s="888"/>
      <c r="AC48" s="888"/>
      <c r="AD48" s="888"/>
      <c r="AE48" s="888">
        <v>50</v>
      </c>
      <c r="AF48" s="888"/>
      <c r="AG48" s="888"/>
      <c r="AH48" s="888">
        <v>1038</v>
      </c>
      <c r="AI48" s="888"/>
      <c r="AJ48" s="888"/>
      <c r="AK48" s="888"/>
      <c r="AL48" s="888">
        <v>57</v>
      </c>
      <c r="AM48" s="888"/>
      <c r="AN48" s="888"/>
      <c r="AO48" s="888">
        <v>936</v>
      </c>
      <c r="AP48" s="888"/>
      <c r="AQ48" s="888"/>
      <c r="AR48" s="888"/>
      <c r="AS48" s="888">
        <v>68</v>
      </c>
      <c r="AT48" s="888"/>
      <c r="AU48" s="888"/>
      <c r="AV48" s="888">
        <v>597</v>
      </c>
      <c r="AW48" s="888"/>
      <c r="AX48" s="888"/>
      <c r="AY48" s="888"/>
      <c r="AZ48" s="888">
        <v>82</v>
      </c>
      <c r="BA48" s="888"/>
      <c r="BB48" s="888"/>
      <c r="BC48" s="888">
        <v>1653</v>
      </c>
      <c r="BD48" s="888"/>
      <c r="BE48" s="888"/>
      <c r="BF48" s="888"/>
      <c r="BN48" s="361"/>
      <c r="BO48" s="361"/>
      <c r="BP48" s="361"/>
      <c r="BQ48" s="361"/>
      <c r="BR48" s="361"/>
      <c r="BS48" s="361"/>
      <c r="BT48" s="361"/>
      <c r="BU48" s="361"/>
    </row>
    <row r="49" spans="1:58" ht="15.75" customHeight="1">
      <c r="A49" s="885" t="s">
        <v>56</v>
      </c>
      <c r="B49" s="885"/>
      <c r="C49" s="885"/>
      <c r="D49" s="885"/>
      <c r="E49" s="885"/>
      <c r="F49" s="885"/>
      <c r="G49" s="885"/>
      <c r="H49" s="886"/>
      <c r="I49" s="887">
        <f>SUM(Q49,X49,AE49,AL49,AS49,AZ49)</f>
        <v>373</v>
      </c>
      <c r="J49" s="888"/>
      <c r="K49" s="888"/>
      <c r="L49" s="888"/>
      <c r="M49" s="888">
        <f>SUM(T49,AA49,AH49,AO49,AV49,BC49)</f>
        <v>7087</v>
      </c>
      <c r="N49" s="888"/>
      <c r="O49" s="888"/>
      <c r="P49" s="888"/>
      <c r="Q49" s="888">
        <v>87</v>
      </c>
      <c r="R49" s="888"/>
      <c r="S49" s="888"/>
      <c r="T49" s="888">
        <v>1737</v>
      </c>
      <c r="U49" s="888"/>
      <c r="V49" s="888"/>
      <c r="W49" s="888"/>
      <c r="X49" s="888">
        <v>24</v>
      </c>
      <c r="Y49" s="888"/>
      <c r="Z49" s="888"/>
      <c r="AA49" s="888">
        <v>343</v>
      </c>
      <c r="AB49" s="888"/>
      <c r="AC49" s="888"/>
      <c r="AD49" s="888"/>
      <c r="AE49" s="888">
        <v>60</v>
      </c>
      <c r="AF49" s="888"/>
      <c r="AG49" s="888"/>
      <c r="AH49" s="888">
        <v>1324</v>
      </c>
      <c r="AI49" s="888"/>
      <c r="AJ49" s="888"/>
      <c r="AK49" s="888"/>
      <c r="AL49" s="888">
        <v>57</v>
      </c>
      <c r="AM49" s="888"/>
      <c r="AN49" s="888"/>
      <c r="AO49" s="888">
        <v>758</v>
      </c>
      <c r="AP49" s="888"/>
      <c r="AQ49" s="888"/>
      <c r="AR49" s="888"/>
      <c r="AS49" s="888">
        <v>64</v>
      </c>
      <c r="AT49" s="888"/>
      <c r="AU49" s="888"/>
      <c r="AV49" s="888">
        <v>628</v>
      </c>
      <c r="AW49" s="888"/>
      <c r="AX49" s="888"/>
      <c r="AY49" s="888"/>
      <c r="AZ49" s="888">
        <v>81</v>
      </c>
      <c r="BA49" s="888"/>
      <c r="BB49" s="888"/>
      <c r="BC49" s="888">
        <v>2297</v>
      </c>
      <c r="BD49" s="888"/>
      <c r="BE49" s="888"/>
      <c r="BF49" s="888"/>
    </row>
    <row r="50" spans="1:58" ht="11.25" customHeight="1">
      <c r="A50" s="906"/>
      <c r="B50" s="906"/>
      <c r="C50" s="906"/>
      <c r="D50" s="906"/>
      <c r="E50" s="906"/>
      <c r="F50" s="906"/>
      <c r="G50" s="906"/>
      <c r="H50" s="907"/>
      <c r="I50" s="908"/>
      <c r="J50" s="909"/>
      <c r="K50" s="909"/>
      <c r="L50" s="909"/>
      <c r="M50" s="915"/>
      <c r="N50" s="915"/>
      <c r="O50" s="915"/>
      <c r="P50" s="915"/>
      <c r="Q50" s="909"/>
      <c r="R50" s="909"/>
      <c r="S50" s="909"/>
      <c r="T50" s="915"/>
      <c r="U50" s="915"/>
      <c r="V50" s="915"/>
      <c r="W50" s="915"/>
      <c r="X50" s="909"/>
      <c r="Y50" s="909"/>
      <c r="Z50" s="909"/>
      <c r="AA50" s="909"/>
      <c r="AB50" s="909"/>
      <c r="AC50" s="909"/>
      <c r="AD50" s="909"/>
      <c r="AE50" s="909"/>
      <c r="AF50" s="909"/>
      <c r="AG50" s="909"/>
      <c r="AH50" s="915"/>
      <c r="AI50" s="915"/>
      <c r="AJ50" s="915"/>
      <c r="AK50" s="915"/>
      <c r="AL50" s="909"/>
      <c r="AM50" s="909"/>
      <c r="AN50" s="909"/>
      <c r="AO50" s="909"/>
      <c r="AP50" s="909"/>
      <c r="AQ50" s="909"/>
      <c r="AR50" s="909"/>
      <c r="AS50" s="909"/>
      <c r="AT50" s="909"/>
      <c r="AU50" s="909"/>
      <c r="AV50" s="909"/>
      <c r="AW50" s="909"/>
      <c r="AX50" s="909"/>
      <c r="AY50" s="909"/>
      <c r="AZ50" s="909"/>
      <c r="BA50" s="909"/>
      <c r="BB50" s="909"/>
      <c r="BC50" s="909"/>
      <c r="BD50" s="909"/>
      <c r="BE50" s="909"/>
      <c r="BF50" s="909"/>
    </row>
    <row r="51" spans="1:51" ht="13.5" customHeight="1">
      <c r="A51" s="377" t="s">
        <v>504</v>
      </c>
      <c r="B51" s="361"/>
      <c r="C51" s="361"/>
      <c r="D51" s="361"/>
      <c r="E51" s="361"/>
      <c r="F51" s="361"/>
      <c r="G51" s="361"/>
      <c r="H51" s="361"/>
      <c r="I51" s="363"/>
      <c r="J51" s="363"/>
      <c r="K51" s="363"/>
      <c r="L51" s="363"/>
      <c r="M51" s="362"/>
      <c r="N51" s="362"/>
      <c r="O51" s="362"/>
      <c r="P51" s="362"/>
      <c r="Q51" s="363"/>
      <c r="R51" s="363"/>
      <c r="S51" s="363"/>
      <c r="T51" s="362"/>
      <c r="U51" s="362"/>
      <c r="V51" s="362"/>
      <c r="W51" s="362"/>
      <c r="X51" s="363"/>
      <c r="Y51" s="363"/>
      <c r="Z51" s="363"/>
      <c r="AA51" s="363"/>
      <c r="AB51" s="363"/>
      <c r="AC51" s="363"/>
      <c r="AD51" s="363"/>
      <c r="AE51" s="363"/>
      <c r="AF51" s="363"/>
      <c r="AG51" s="363"/>
      <c r="AH51" s="362"/>
      <c r="AI51" s="362"/>
      <c r="AJ51" s="362"/>
      <c r="AK51" s="362"/>
      <c r="AL51" s="363"/>
      <c r="AM51" s="363"/>
      <c r="AN51" s="363"/>
      <c r="AO51" s="363"/>
      <c r="AP51" s="363"/>
      <c r="AQ51" s="363"/>
      <c r="AR51" s="363"/>
      <c r="AS51" s="363"/>
      <c r="AT51" s="363"/>
      <c r="AU51" s="363"/>
      <c r="AV51" s="363"/>
      <c r="AW51" s="363"/>
      <c r="AX51" s="363"/>
      <c r="AY51" s="363"/>
    </row>
    <row r="52" spans="1:51" ht="13.5" customHeight="1">
      <c r="A52" s="377" t="s">
        <v>506</v>
      </c>
      <c r="B52" s="361"/>
      <c r="C52" s="361"/>
      <c r="D52" s="361"/>
      <c r="E52" s="361"/>
      <c r="F52" s="361"/>
      <c r="G52" s="361"/>
      <c r="H52" s="361"/>
      <c r="I52" s="363"/>
      <c r="J52" s="363"/>
      <c r="K52" s="363"/>
      <c r="L52" s="363"/>
      <c r="M52" s="362"/>
      <c r="N52" s="362"/>
      <c r="O52" s="362"/>
      <c r="P52" s="362"/>
      <c r="Q52" s="363"/>
      <c r="R52" s="363"/>
      <c r="S52" s="363"/>
      <c r="T52" s="362"/>
      <c r="U52" s="362"/>
      <c r="V52" s="362"/>
      <c r="W52" s="362"/>
      <c r="X52" s="363"/>
      <c r="Y52" s="363"/>
      <c r="Z52" s="363"/>
      <c r="AA52" s="363"/>
      <c r="AB52" s="363"/>
      <c r="AC52" s="363"/>
      <c r="AD52" s="363"/>
      <c r="AE52" s="363"/>
      <c r="AF52" s="363"/>
      <c r="AG52" s="363"/>
      <c r="AH52" s="362"/>
      <c r="AI52" s="362"/>
      <c r="AJ52" s="362"/>
      <c r="AK52" s="362"/>
      <c r="AL52" s="363"/>
      <c r="AM52" s="363"/>
      <c r="AN52" s="363"/>
      <c r="AO52" s="363"/>
      <c r="AP52" s="363"/>
      <c r="AQ52" s="363"/>
      <c r="AR52" s="363"/>
      <c r="AS52" s="363"/>
      <c r="AT52" s="363"/>
      <c r="AU52" s="363"/>
      <c r="AV52" s="363"/>
      <c r="AW52" s="363"/>
      <c r="AX52" s="363"/>
      <c r="AY52" s="363"/>
    </row>
    <row r="53" spans="21:37" ht="13.5" customHeight="1">
      <c r="U53" s="358"/>
      <c r="AF53" s="365"/>
      <c r="AG53" s="365"/>
      <c r="AH53" s="365"/>
      <c r="AI53" s="361"/>
      <c r="AJ53" s="374"/>
      <c r="AK53" s="373"/>
    </row>
    <row r="54" spans="21:37" ht="11.25" customHeight="1">
      <c r="U54" s="358"/>
      <c r="AF54" s="363"/>
      <c r="AG54" s="363"/>
      <c r="AH54" s="363"/>
      <c r="AI54" s="361"/>
      <c r="AJ54" s="376"/>
      <c r="AK54" s="373"/>
    </row>
    <row r="55" spans="32:37" ht="12.75" customHeight="1">
      <c r="AF55" s="371"/>
      <c r="AG55" s="361"/>
      <c r="AH55" s="361"/>
      <c r="AI55" s="375"/>
      <c r="AJ55" s="374"/>
      <c r="AK55" s="373"/>
    </row>
    <row r="56" spans="32:37" ht="12.75" customHeight="1">
      <c r="AF56" s="369"/>
      <c r="AG56" s="369"/>
      <c r="AH56" s="369"/>
      <c r="AI56" s="367"/>
      <c r="AJ56" s="374"/>
      <c r="AK56" s="373"/>
    </row>
    <row r="57" spans="32:35" ht="13.5" customHeight="1">
      <c r="AF57" s="365"/>
      <c r="AG57" s="365"/>
      <c r="AH57" s="365"/>
      <c r="AI57" s="361"/>
    </row>
    <row r="58" spans="32:35" ht="13.5" customHeight="1">
      <c r="AF58" s="365"/>
      <c r="AG58" s="365"/>
      <c r="AH58" s="365"/>
      <c r="AI58" s="361"/>
    </row>
    <row r="59" spans="32:35" ht="13.5" customHeight="1">
      <c r="AF59" s="365"/>
      <c r="AG59" s="365"/>
      <c r="AH59" s="365"/>
      <c r="AI59" s="361"/>
    </row>
    <row r="60" spans="27:35" ht="13.5" customHeight="1">
      <c r="AA60" s="363"/>
      <c r="AB60" s="363"/>
      <c r="AC60" s="364"/>
      <c r="AD60" s="364"/>
      <c r="AE60" s="363"/>
      <c r="AF60" s="363"/>
      <c r="AG60" s="363"/>
      <c r="AH60" s="363"/>
      <c r="AI60" s="361"/>
    </row>
    <row r="61" spans="27:35" ht="13.5" customHeight="1">
      <c r="AA61" s="371"/>
      <c r="AB61" s="371"/>
      <c r="AC61" s="372"/>
      <c r="AD61" s="372"/>
      <c r="AE61" s="371"/>
      <c r="AF61" s="371"/>
      <c r="AG61" s="371"/>
      <c r="AH61" s="371"/>
      <c r="AI61" s="361"/>
    </row>
    <row r="62" spans="27:35" ht="13.5" customHeight="1">
      <c r="AA62" s="368"/>
      <c r="AB62" s="368"/>
      <c r="AC62" s="370"/>
      <c r="AD62" s="370"/>
      <c r="AE62" s="368"/>
      <c r="AF62" s="369"/>
      <c r="AG62" s="368"/>
      <c r="AH62" s="368"/>
      <c r="AI62" s="367"/>
    </row>
    <row r="63" spans="27:35" ht="13.5" customHeight="1">
      <c r="AA63" s="363"/>
      <c r="AB63" s="363"/>
      <c r="AC63" s="364"/>
      <c r="AD63" s="364"/>
      <c r="AE63" s="363"/>
      <c r="AF63" s="363"/>
      <c r="AG63" s="363"/>
      <c r="AH63" s="363"/>
      <c r="AI63" s="361"/>
    </row>
    <row r="64" spans="27:35" ht="13.5" customHeight="1">
      <c r="AA64" s="362"/>
      <c r="AB64" s="362"/>
      <c r="AC64" s="364"/>
      <c r="AD64" s="364"/>
      <c r="AE64" s="362"/>
      <c r="AF64" s="363"/>
      <c r="AG64" s="363"/>
      <c r="AH64" s="363"/>
      <c r="AI64" s="361"/>
    </row>
    <row r="65" spans="6:35" ht="13.5" customHeight="1">
      <c r="F65" s="363"/>
      <c r="G65" s="363"/>
      <c r="H65" s="363"/>
      <c r="I65" s="363"/>
      <c r="J65" s="363"/>
      <c r="K65" s="363"/>
      <c r="L65" s="363"/>
      <c r="M65" s="363"/>
      <c r="AA65" s="362"/>
      <c r="AB65" s="362"/>
      <c r="AC65" s="364"/>
      <c r="AD65" s="364"/>
      <c r="AE65" s="362"/>
      <c r="AF65" s="363"/>
      <c r="AG65" s="362"/>
      <c r="AH65" s="362"/>
      <c r="AI65" s="361"/>
    </row>
    <row r="66" spans="6:35" ht="13.5" customHeight="1">
      <c r="F66" s="363"/>
      <c r="G66" s="363"/>
      <c r="H66" s="363"/>
      <c r="I66" s="363"/>
      <c r="J66" s="363"/>
      <c r="K66" s="363"/>
      <c r="L66" s="363"/>
      <c r="M66" s="363"/>
      <c r="AA66" s="363"/>
      <c r="AB66" s="363"/>
      <c r="AC66" s="364"/>
      <c r="AD66" s="364"/>
      <c r="AE66" s="366"/>
      <c r="AF66" s="365"/>
      <c r="AG66" s="365"/>
      <c r="AH66" s="365"/>
      <c r="AI66" s="361"/>
    </row>
    <row r="67" spans="6:35" ht="13.5" customHeight="1">
      <c r="F67" s="365"/>
      <c r="G67" s="365"/>
      <c r="H67" s="365"/>
      <c r="I67" s="365"/>
      <c r="J67" s="365"/>
      <c r="K67" s="365"/>
      <c r="L67" s="365"/>
      <c r="M67" s="365"/>
      <c r="AA67" s="365"/>
      <c r="AB67" s="365"/>
      <c r="AC67" s="364"/>
      <c r="AD67" s="364"/>
      <c r="AE67" s="366"/>
      <c r="AF67" s="363"/>
      <c r="AG67" s="366"/>
      <c r="AH67" s="366"/>
      <c r="AI67" s="361"/>
    </row>
    <row r="68" spans="6:35" ht="13.5" customHeight="1">
      <c r="F68" s="363"/>
      <c r="G68" s="363"/>
      <c r="H68" s="363"/>
      <c r="I68" s="363"/>
      <c r="J68" s="363"/>
      <c r="K68" s="363"/>
      <c r="L68" s="363"/>
      <c r="M68" s="363"/>
      <c r="AA68" s="363"/>
      <c r="AB68" s="363"/>
      <c r="AC68" s="364"/>
      <c r="AD68" s="364"/>
      <c r="AE68" s="363"/>
      <c r="AF68" s="363"/>
      <c r="AG68" s="363"/>
      <c r="AH68" s="363"/>
      <c r="AI68" s="361"/>
    </row>
    <row r="69" spans="6:35" ht="13.5" customHeight="1">
      <c r="F69" s="363"/>
      <c r="G69" s="363"/>
      <c r="H69" s="363"/>
      <c r="I69" s="363"/>
      <c r="J69" s="363"/>
      <c r="K69" s="363"/>
      <c r="L69" s="363"/>
      <c r="M69" s="363"/>
      <c r="AA69" s="362"/>
      <c r="AB69" s="362"/>
      <c r="AC69" s="364"/>
      <c r="AD69" s="364"/>
      <c r="AE69" s="362"/>
      <c r="AF69" s="363"/>
      <c r="AG69" s="362"/>
      <c r="AH69" s="362"/>
      <c r="AI69" s="361"/>
    </row>
    <row r="70" spans="6:35" ht="13.5" customHeight="1">
      <c r="F70" s="365"/>
      <c r="G70" s="365"/>
      <c r="H70" s="365"/>
      <c r="I70" s="365"/>
      <c r="J70" s="365"/>
      <c r="K70" s="365"/>
      <c r="L70" s="365"/>
      <c r="M70" s="365"/>
      <c r="AA70" s="365"/>
      <c r="AB70" s="365"/>
      <c r="AC70" s="364"/>
      <c r="AD70" s="364"/>
      <c r="AE70" s="363"/>
      <c r="AF70" s="363"/>
      <c r="AG70" s="363"/>
      <c r="AH70" s="363"/>
      <c r="AI70" s="361"/>
    </row>
    <row r="71" spans="6:35" ht="12" customHeight="1">
      <c r="F71" s="363"/>
      <c r="G71" s="363"/>
      <c r="H71" s="363"/>
      <c r="I71" s="363"/>
      <c r="J71" s="363"/>
      <c r="K71" s="363"/>
      <c r="L71" s="363"/>
      <c r="M71" s="363"/>
      <c r="AA71" s="362"/>
      <c r="AB71" s="362"/>
      <c r="AC71" s="364"/>
      <c r="AD71" s="364"/>
      <c r="AE71" s="363"/>
      <c r="AF71" s="363"/>
      <c r="AG71" s="362"/>
      <c r="AH71" s="362"/>
      <c r="AI71" s="361"/>
    </row>
  </sheetData>
  <sheetProtection/>
  <mergeCells count="473">
    <mergeCell ref="X34:Z34"/>
    <mergeCell ref="AY8:BF8"/>
    <mergeCell ref="AO32:AR32"/>
    <mergeCell ref="AS32:AU32"/>
    <mergeCell ref="AV30:AY30"/>
    <mergeCell ref="AV32:AY32"/>
    <mergeCell ref="AV31:AY31"/>
    <mergeCell ref="AQ9:AX9"/>
    <mergeCell ref="AS29:AY29"/>
    <mergeCell ref="AZ29:BF29"/>
    <mergeCell ref="AL42:AN42"/>
    <mergeCell ref="AA34:AD34"/>
    <mergeCell ref="AE34:AG34"/>
    <mergeCell ref="AE36:AG36"/>
    <mergeCell ref="AE37:AG37"/>
    <mergeCell ref="AH34:AK34"/>
    <mergeCell ref="AE38:AG38"/>
    <mergeCell ref="AH35:AK35"/>
    <mergeCell ref="AL35:AN35"/>
    <mergeCell ref="AA35:AD35"/>
    <mergeCell ref="AH47:AK47"/>
    <mergeCell ref="AE45:AG45"/>
    <mergeCell ref="AE46:AG46"/>
    <mergeCell ref="AE47:AG47"/>
    <mergeCell ref="T45:W45"/>
    <mergeCell ref="T46:W46"/>
    <mergeCell ref="T47:W47"/>
    <mergeCell ref="AH43:AK43"/>
    <mergeCell ref="AH45:AK45"/>
    <mergeCell ref="AH46:AK46"/>
    <mergeCell ref="AA44:AD44"/>
    <mergeCell ref="AH44:AK44"/>
    <mergeCell ref="AE44:AG44"/>
    <mergeCell ref="X43:Z43"/>
    <mergeCell ref="AE43:AG43"/>
    <mergeCell ref="AA43:AD43"/>
    <mergeCell ref="AE35:AG35"/>
    <mergeCell ref="X36:Z36"/>
    <mergeCell ref="X37:Z37"/>
    <mergeCell ref="X38:Z38"/>
    <mergeCell ref="X39:Z39"/>
    <mergeCell ref="A37:H37"/>
    <mergeCell ref="I36:L36"/>
    <mergeCell ref="I37:L37"/>
    <mergeCell ref="I41:L41"/>
    <mergeCell ref="I42:L42"/>
    <mergeCell ref="T43:W43"/>
    <mergeCell ref="Q43:S43"/>
    <mergeCell ref="M36:P36"/>
    <mergeCell ref="I38:L38"/>
    <mergeCell ref="I39:L39"/>
    <mergeCell ref="I40:L40"/>
    <mergeCell ref="X35:Z35"/>
    <mergeCell ref="I34:L34"/>
    <mergeCell ref="M34:P34"/>
    <mergeCell ref="Q34:S34"/>
    <mergeCell ref="T34:W34"/>
    <mergeCell ref="M37:P37"/>
    <mergeCell ref="T35:W35"/>
    <mergeCell ref="I35:L35"/>
    <mergeCell ref="I29:P29"/>
    <mergeCell ref="I30:L30"/>
    <mergeCell ref="M30:P30"/>
    <mergeCell ref="I32:L32"/>
    <mergeCell ref="M32:P32"/>
    <mergeCell ref="I31:L31"/>
    <mergeCell ref="M31:P31"/>
    <mergeCell ref="A45:H45"/>
    <mergeCell ref="A32:H32"/>
    <mergeCell ref="A34:H34"/>
    <mergeCell ref="A43:H43"/>
    <mergeCell ref="A38:H38"/>
    <mergeCell ref="A39:H39"/>
    <mergeCell ref="A40:H40"/>
    <mergeCell ref="A41:H41"/>
    <mergeCell ref="A42:H42"/>
    <mergeCell ref="A36:H36"/>
    <mergeCell ref="A49:H49"/>
    <mergeCell ref="A50:H50"/>
    <mergeCell ref="I50:L50"/>
    <mergeCell ref="A46:H46"/>
    <mergeCell ref="I49:L49"/>
    <mergeCell ref="I48:L48"/>
    <mergeCell ref="A48:H48"/>
    <mergeCell ref="I46:L46"/>
    <mergeCell ref="I47:L47"/>
    <mergeCell ref="A47:H47"/>
    <mergeCell ref="M39:P39"/>
    <mergeCell ref="M40:P40"/>
    <mergeCell ref="M48:P48"/>
    <mergeCell ref="I43:L43"/>
    <mergeCell ref="I44:L44"/>
    <mergeCell ref="I45:L45"/>
    <mergeCell ref="A44:H44"/>
    <mergeCell ref="M35:P35"/>
    <mergeCell ref="M49:P49"/>
    <mergeCell ref="M41:P41"/>
    <mergeCell ref="M42:P42"/>
    <mergeCell ref="M43:P43"/>
    <mergeCell ref="M46:P46"/>
    <mergeCell ref="M47:P47"/>
    <mergeCell ref="M44:P44"/>
    <mergeCell ref="M45:P45"/>
    <mergeCell ref="M38:P38"/>
    <mergeCell ref="M50:P50"/>
    <mergeCell ref="T36:W36"/>
    <mergeCell ref="T37:W37"/>
    <mergeCell ref="T38:W38"/>
    <mergeCell ref="T39:W39"/>
    <mergeCell ref="T40:W40"/>
    <mergeCell ref="T41:W41"/>
    <mergeCell ref="T42:W42"/>
    <mergeCell ref="T48:W48"/>
    <mergeCell ref="T44:W44"/>
    <mergeCell ref="T49:W49"/>
    <mergeCell ref="T50:W50"/>
    <mergeCell ref="AH36:AK36"/>
    <mergeCell ref="AH37:AK37"/>
    <mergeCell ref="AH38:AK38"/>
    <mergeCell ref="AH39:AK39"/>
    <mergeCell ref="AH40:AK40"/>
    <mergeCell ref="AH41:AK41"/>
    <mergeCell ref="AH42:AK42"/>
    <mergeCell ref="AH48:AK48"/>
    <mergeCell ref="AH49:AK49"/>
    <mergeCell ref="AH50:AK50"/>
    <mergeCell ref="Q36:S36"/>
    <mergeCell ref="Q37:S37"/>
    <mergeCell ref="Q38:S38"/>
    <mergeCell ref="Q39:S39"/>
    <mergeCell ref="Q40:S40"/>
    <mergeCell ref="Q41:S41"/>
    <mergeCell ref="Q42:S42"/>
    <mergeCell ref="Q44:S44"/>
    <mergeCell ref="Q45:S45"/>
    <mergeCell ref="Q46:S46"/>
    <mergeCell ref="Q47:S47"/>
    <mergeCell ref="Q48:S48"/>
    <mergeCell ref="Q49:S49"/>
    <mergeCell ref="Q50:S50"/>
    <mergeCell ref="X40:Z40"/>
    <mergeCell ref="X41:Z41"/>
    <mergeCell ref="X42:Z42"/>
    <mergeCell ref="X49:Z49"/>
    <mergeCell ref="X50:Z50"/>
    <mergeCell ref="AE39:AG39"/>
    <mergeCell ref="AE40:AG40"/>
    <mergeCell ref="AE41:AG41"/>
    <mergeCell ref="AE42:AG42"/>
    <mergeCell ref="X44:Z44"/>
    <mergeCell ref="X48:Z48"/>
    <mergeCell ref="X45:Z45"/>
    <mergeCell ref="X46:Z46"/>
    <mergeCell ref="X47:Z47"/>
    <mergeCell ref="AE48:AG48"/>
    <mergeCell ref="AA46:AD46"/>
    <mergeCell ref="AA47:AD47"/>
    <mergeCell ref="AA48:AD48"/>
    <mergeCell ref="AE49:AG49"/>
    <mergeCell ref="AE50:AG50"/>
    <mergeCell ref="AL36:AN36"/>
    <mergeCell ref="AL37:AN37"/>
    <mergeCell ref="AL38:AN38"/>
    <mergeCell ref="AL39:AN39"/>
    <mergeCell ref="AL40:AN40"/>
    <mergeCell ref="AL41:AN41"/>
    <mergeCell ref="AL43:AN43"/>
    <mergeCell ref="AL44:AN44"/>
    <mergeCell ref="AL45:AN45"/>
    <mergeCell ref="AL46:AN46"/>
    <mergeCell ref="AL48:AN48"/>
    <mergeCell ref="AL49:AN49"/>
    <mergeCell ref="AL47:AN47"/>
    <mergeCell ref="AL50:AN50"/>
    <mergeCell ref="AS36:AU36"/>
    <mergeCell ref="AS37:AU37"/>
    <mergeCell ref="AS38:AU38"/>
    <mergeCell ref="AS39:AU39"/>
    <mergeCell ref="AS40:AU40"/>
    <mergeCell ref="AS41:AU41"/>
    <mergeCell ref="AS42:AU42"/>
    <mergeCell ref="AS43:AU43"/>
    <mergeCell ref="AS44:AU44"/>
    <mergeCell ref="AS45:AU45"/>
    <mergeCell ref="AS46:AU46"/>
    <mergeCell ref="AS48:AU48"/>
    <mergeCell ref="AS47:AU47"/>
    <mergeCell ref="AS49:AU49"/>
    <mergeCell ref="AS50:AU50"/>
    <mergeCell ref="AA36:AD36"/>
    <mergeCell ref="AA37:AD37"/>
    <mergeCell ref="AA38:AD38"/>
    <mergeCell ref="AA39:AD39"/>
    <mergeCell ref="AA40:AD40"/>
    <mergeCell ref="AA41:AD41"/>
    <mergeCell ref="AA42:AD42"/>
    <mergeCell ref="AA45:AD45"/>
    <mergeCell ref="AA49:AD49"/>
    <mergeCell ref="AA50:AD50"/>
    <mergeCell ref="AO36:AR36"/>
    <mergeCell ref="AO37:AR37"/>
    <mergeCell ref="AO38:AR38"/>
    <mergeCell ref="AO39:AR39"/>
    <mergeCell ref="AO40:AR40"/>
    <mergeCell ref="AO41:AR41"/>
    <mergeCell ref="AO42:AR42"/>
    <mergeCell ref="AO43:AR43"/>
    <mergeCell ref="AO44:AR44"/>
    <mergeCell ref="AO45:AR45"/>
    <mergeCell ref="AO46:AR46"/>
    <mergeCell ref="AO48:AR48"/>
    <mergeCell ref="AO47:AR47"/>
    <mergeCell ref="AO49:AR49"/>
    <mergeCell ref="AV48:AY48"/>
    <mergeCell ref="AV47:AY47"/>
    <mergeCell ref="AV49:AY49"/>
    <mergeCell ref="AV50:AY50"/>
    <mergeCell ref="AO50:AR50"/>
    <mergeCell ref="AV36:AY36"/>
    <mergeCell ref="AV37:AY37"/>
    <mergeCell ref="AV38:AY38"/>
    <mergeCell ref="AV39:AY39"/>
    <mergeCell ref="AV40:AY40"/>
    <mergeCell ref="X32:Z32"/>
    <mergeCell ref="AA32:AD32"/>
    <mergeCell ref="AE32:AG32"/>
    <mergeCell ref="AH32:AK32"/>
    <mergeCell ref="AV45:AY45"/>
    <mergeCell ref="AV46:AY46"/>
    <mergeCell ref="AV41:AY41"/>
    <mergeCell ref="AV42:AY42"/>
    <mergeCell ref="AV43:AY43"/>
    <mergeCell ref="AV44:AY44"/>
    <mergeCell ref="Q35:S35"/>
    <mergeCell ref="A35:H35"/>
    <mergeCell ref="A33:H33"/>
    <mergeCell ref="X30:Z30"/>
    <mergeCell ref="Q30:S30"/>
    <mergeCell ref="T30:W30"/>
    <mergeCell ref="T33:W33"/>
    <mergeCell ref="T31:W31"/>
    <mergeCell ref="Q32:S32"/>
    <mergeCell ref="T32:W32"/>
    <mergeCell ref="Q31:S31"/>
    <mergeCell ref="AA30:AD30"/>
    <mergeCell ref="AE30:AG30"/>
    <mergeCell ref="I33:L33"/>
    <mergeCell ref="A29:H30"/>
    <mergeCell ref="A31:H31"/>
    <mergeCell ref="Q29:W29"/>
    <mergeCell ref="X29:AD29"/>
    <mergeCell ref="AE29:AK29"/>
    <mergeCell ref="AH33:AK33"/>
    <mergeCell ref="M33:P33"/>
    <mergeCell ref="AL29:AR29"/>
    <mergeCell ref="AS35:AU35"/>
    <mergeCell ref="AV35:AY35"/>
    <mergeCell ref="AS31:AU31"/>
    <mergeCell ref="AV34:AY34"/>
    <mergeCell ref="AS33:AU33"/>
    <mergeCell ref="AV33:AY33"/>
    <mergeCell ref="AS34:AU34"/>
    <mergeCell ref="Q33:S33"/>
    <mergeCell ref="AO34:AR34"/>
    <mergeCell ref="AO31:AR31"/>
    <mergeCell ref="AO33:AR33"/>
    <mergeCell ref="AY25:BF25"/>
    <mergeCell ref="AI24:AP24"/>
    <mergeCell ref="AQ24:AX24"/>
    <mergeCell ref="AI25:AP25"/>
    <mergeCell ref="AQ25:AX25"/>
    <mergeCell ref="BC30:BF30"/>
    <mergeCell ref="AH30:AK30"/>
    <mergeCell ref="BC31:BF31"/>
    <mergeCell ref="AO35:AR35"/>
    <mergeCell ref="X31:Z31"/>
    <mergeCell ref="AA31:AD31"/>
    <mergeCell ref="AE31:AG31"/>
    <mergeCell ref="AH31:AK31"/>
    <mergeCell ref="X33:Z33"/>
    <mergeCell ref="AA33:AD33"/>
    <mergeCell ref="AE33:AG33"/>
    <mergeCell ref="AL34:AN34"/>
    <mergeCell ref="AL31:AN31"/>
    <mergeCell ref="AL33:AN33"/>
    <mergeCell ref="AL30:AN30"/>
    <mergeCell ref="AO30:AR30"/>
    <mergeCell ref="AS30:AU30"/>
    <mergeCell ref="AZ30:BB30"/>
    <mergeCell ref="AZ32:BB32"/>
    <mergeCell ref="AZ31:BB31"/>
    <mergeCell ref="AL32:AN32"/>
    <mergeCell ref="BC32:BF32"/>
    <mergeCell ref="AZ33:BB33"/>
    <mergeCell ref="BC33:BF33"/>
    <mergeCell ref="AZ34:BB34"/>
    <mergeCell ref="BC34:BF34"/>
    <mergeCell ref="AZ35:BB35"/>
    <mergeCell ref="BC35:BF35"/>
    <mergeCell ref="AZ36:BB36"/>
    <mergeCell ref="BC36:BF36"/>
    <mergeCell ref="AZ37:BB37"/>
    <mergeCell ref="BC37:BF37"/>
    <mergeCell ref="AZ38:BB38"/>
    <mergeCell ref="BC38:BF38"/>
    <mergeCell ref="AZ39:BB39"/>
    <mergeCell ref="BC39:BF39"/>
    <mergeCell ref="AZ40:BB40"/>
    <mergeCell ref="BC40:BF40"/>
    <mergeCell ref="AZ41:BB41"/>
    <mergeCell ref="BC41:BF41"/>
    <mergeCell ref="AZ42:BB42"/>
    <mergeCell ref="BC42:BF42"/>
    <mergeCell ref="AZ43:BB43"/>
    <mergeCell ref="BC43:BF43"/>
    <mergeCell ref="BC47:BF47"/>
    <mergeCell ref="AZ44:BB44"/>
    <mergeCell ref="BC44:BF44"/>
    <mergeCell ref="AZ45:BB45"/>
    <mergeCell ref="BC45:BF45"/>
    <mergeCell ref="AZ46:BB46"/>
    <mergeCell ref="BC46:BF46"/>
    <mergeCell ref="AZ47:BB47"/>
    <mergeCell ref="AZ50:BB50"/>
    <mergeCell ref="BC50:BF50"/>
    <mergeCell ref="AZ48:BB48"/>
    <mergeCell ref="BC48:BF48"/>
    <mergeCell ref="AZ49:BB49"/>
    <mergeCell ref="BC49:BF49"/>
    <mergeCell ref="A14:J14"/>
    <mergeCell ref="K14:R14"/>
    <mergeCell ref="S14:Z14"/>
    <mergeCell ref="A12:J12"/>
    <mergeCell ref="A13:J13"/>
    <mergeCell ref="K13:R13"/>
    <mergeCell ref="S13:Z13"/>
    <mergeCell ref="A11:J11"/>
    <mergeCell ref="K11:R11"/>
    <mergeCell ref="K9:R9"/>
    <mergeCell ref="AY24:BF24"/>
    <mergeCell ref="S16:Z16"/>
    <mergeCell ref="AA16:AH16"/>
    <mergeCell ref="AI16:AP16"/>
    <mergeCell ref="AQ21:AX21"/>
    <mergeCell ref="AA21:AH21"/>
    <mergeCell ref="AI21:AP21"/>
    <mergeCell ref="AI17:AP17"/>
    <mergeCell ref="A21:J21"/>
    <mergeCell ref="AI19:AP19"/>
    <mergeCell ref="AI18:AP18"/>
    <mergeCell ref="K19:R19"/>
    <mergeCell ref="S19:Z19"/>
    <mergeCell ref="A17:J17"/>
    <mergeCell ref="K17:R17"/>
    <mergeCell ref="AA23:AH23"/>
    <mergeCell ref="AI23:AP23"/>
    <mergeCell ref="AQ23:AX23"/>
    <mergeCell ref="AY23:BF23"/>
    <mergeCell ref="A23:J23"/>
    <mergeCell ref="K23:R23"/>
    <mergeCell ref="S23:Z23"/>
    <mergeCell ref="A24:J24"/>
    <mergeCell ref="K24:R24"/>
    <mergeCell ref="S24:Z24"/>
    <mergeCell ref="AA24:AH24"/>
    <mergeCell ref="A25:J25"/>
    <mergeCell ref="K25:R25"/>
    <mergeCell ref="AY6:BF6"/>
    <mergeCell ref="K7:R7"/>
    <mergeCell ref="AA6:AH6"/>
    <mergeCell ref="S7:Z7"/>
    <mergeCell ref="AA7:AH7"/>
    <mergeCell ref="AQ7:AX7"/>
    <mergeCell ref="AQ6:AX6"/>
    <mergeCell ref="AQ4:BF4"/>
    <mergeCell ref="AQ5:AX5"/>
    <mergeCell ref="AY5:BF5"/>
    <mergeCell ref="AA4:AP4"/>
    <mergeCell ref="AI5:AP5"/>
    <mergeCell ref="AI15:AP15"/>
    <mergeCell ref="AQ15:AX15"/>
    <mergeCell ref="AY15:BF15"/>
    <mergeCell ref="AY7:BF7"/>
    <mergeCell ref="AQ11:AX11"/>
    <mergeCell ref="AI7:AP7"/>
    <mergeCell ref="AY9:BF9"/>
    <mergeCell ref="AI10:AP10"/>
    <mergeCell ref="AQ10:AX10"/>
    <mergeCell ref="AQ16:AX16"/>
    <mergeCell ref="AY16:BF16"/>
    <mergeCell ref="AI9:AP9"/>
    <mergeCell ref="AQ14:AX14"/>
    <mergeCell ref="AY14:BF14"/>
    <mergeCell ref="AQ13:AX13"/>
    <mergeCell ref="AI12:AP12"/>
    <mergeCell ref="AQ12:AX12"/>
    <mergeCell ref="AY13:BF13"/>
    <mergeCell ref="AI8:AP8"/>
    <mergeCell ref="AQ8:AX8"/>
    <mergeCell ref="A4:J5"/>
    <mergeCell ref="K4:Z4"/>
    <mergeCell ref="AI6:AP6"/>
    <mergeCell ref="A6:J6"/>
    <mergeCell ref="K5:R5"/>
    <mergeCell ref="S5:Z5"/>
    <mergeCell ref="AA5:AH5"/>
    <mergeCell ref="AA9:AH9"/>
    <mergeCell ref="K6:R6"/>
    <mergeCell ref="S6:Z6"/>
    <mergeCell ref="A7:J7"/>
    <mergeCell ref="A8:J8"/>
    <mergeCell ref="S8:Z8"/>
    <mergeCell ref="K8:R8"/>
    <mergeCell ref="AA8:AH8"/>
    <mergeCell ref="A9:J9"/>
    <mergeCell ref="A10:J10"/>
    <mergeCell ref="K10:R10"/>
    <mergeCell ref="S10:Z10"/>
    <mergeCell ref="S9:Z9"/>
    <mergeCell ref="AY10:BF10"/>
    <mergeCell ref="AY12:BF12"/>
    <mergeCell ref="AY11:BF11"/>
    <mergeCell ref="AA12:AH12"/>
    <mergeCell ref="AI11:AP11"/>
    <mergeCell ref="AA10:AH10"/>
    <mergeCell ref="AA15:AH15"/>
    <mergeCell ref="AI14:AP14"/>
    <mergeCell ref="S11:Z11"/>
    <mergeCell ref="K12:R12"/>
    <mergeCell ref="S12:Z12"/>
    <mergeCell ref="AA13:AH13"/>
    <mergeCell ref="AA14:AH14"/>
    <mergeCell ref="AI13:AP13"/>
    <mergeCell ref="AA11:AH11"/>
    <mergeCell ref="A16:J16"/>
    <mergeCell ref="K16:R16"/>
    <mergeCell ref="K20:R20"/>
    <mergeCell ref="S22:Z22"/>
    <mergeCell ref="S17:Z17"/>
    <mergeCell ref="AA22:AH22"/>
    <mergeCell ref="A15:J15"/>
    <mergeCell ref="K15:R15"/>
    <mergeCell ref="S15:Z15"/>
    <mergeCell ref="AI22:AP22"/>
    <mergeCell ref="A19:J19"/>
    <mergeCell ref="AQ17:AX17"/>
    <mergeCell ref="A18:J18"/>
    <mergeCell ref="K18:R18"/>
    <mergeCell ref="S18:Z18"/>
    <mergeCell ref="AA18:AH18"/>
    <mergeCell ref="AQ22:AX22"/>
    <mergeCell ref="AQ20:AX20"/>
    <mergeCell ref="AA17:AH17"/>
    <mergeCell ref="A1:BF1"/>
    <mergeCell ref="S25:Z25"/>
    <mergeCell ref="AA25:AH25"/>
    <mergeCell ref="AY21:BF21"/>
    <mergeCell ref="A22:J22"/>
    <mergeCell ref="K22:R22"/>
    <mergeCell ref="A20:J20"/>
    <mergeCell ref="AY22:BF22"/>
    <mergeCell ref="K21:R21"/>
    <mergeCell ref="S21:Z21"/>
    <mergeCell ref="AY20:BF20"/>
    <mergeCell ref="S20:Z20"/>
    <mergeCell ref="AY17:BF17"/>
    <mergeCell ref="AA19:AH19"/>
    <mergeCell ref="AA20:AH20"/>
    <mergeCell ref="AQ19:AX19"/>
    <mergeCell ref="AY19:BF19"/>
    <mergeCell ref="AI20:AP20"/>
    <mergeCell ref="AQ18:AX18"/>
    <mergeCell ref="AY18:BF18"/>
  </mergeCells>
  <printOptions/>
  <pageMargins left="0.7874015748031497" right="0" top="0.7874015748031497" bottom="0.1968503937007874" header="0.3937007874015748" footer="0.1968503937007874"/>
  <pageSetup firstPageNumber="229" useFirstPageNumber="1" horizontalDpi="600" verticalDpi="600" orientation="portrait" paperSize="9" r:id="rId2"/>
  <headerFooter alignWithMargins="0">
    <oddHeader xml:space="preserve">&amp;R&amp;"ＭＳ 明朝,標準"&amp;8区 立 施 設　&amp;P </oddHead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BH93"/>
  <sheetViews>
    <sheetView zoomScalePageLayoutView="0" workbookViewId="0" topLeftCell="A1">
      <selection activeCell="BS6" sqref="BS6"/>
    </sheetView>
  </sheetViews>
  <sheetFormatPr defaultColWidth="15.625" defaultRowHeight="13.5"/>
  <cols>
    <col min="1" max="51" width="1.75390625" style="185" customWidth="1"/>
    <col min="52" max="52" width="2.375" style="185" customWidth="1"/>
    <col min="53" max="57" width="1.875" style="185" customWidth="1"/>
    <col min="58" max="61" width="1.37890625" style="185" customWidth="1"/>
    <col min="62" max="62" width="2.125" style="185" customWidth="1"/>
    <col min="63" max="72" width="1.37890625" style="185" customWidth="1"/>
    <col min="73" max="16384" width="15.625" style="185" customWidth="1"/>
  </cols>
  <sheetData>
    <row r="1" spans="1:60" ht="18" customHeight="1">
      <c r="A1" s="456" t="s">
        <v>870</v>
      </c>
      <c r="B1" s="456"/>
      <c r="C1" s="456"/>
      <c r="D1" s="456"/>
      <c r="E1" s="456"/>
      <c r="F1" s="456"/>
      <c r="G1" s="456"/>
      <c r="H1" s="456"/>
      <c r="I1" s="456"/>
      <c r="J1" s="456"/>
      <c r="K1" s="456"/>
      <c r="L1" s="456"/>
      <c r="M1" s="456"/>
      <c r="N1" s="456"/>
      <c r="O1" s="456"/>
      <c r="P1" s="456"/>
      <c r="Q1" s="456"/>
      <c r="R1" s="456"/>
      <c r="S1" s="456"/>
      <c r="T1" s="456"/>
      <c r="U1" s="456"/>
      <c r="V1" s="456"/>
      <c r="W1" s="456"/>
      <c r="X1" s="456"/>
      <c r="Y1" s="456"/>
      <c r="Z1" s="456"/>
      <c r="AA1" s="456"/>
      <c r="AB1" s="456"/>
      <c r="AC1" s="456"/>
      <c r="AD1" s="456"/>
      <c r="AE1" s="456"/>
      <c r="AF1" s="456"/>
      <c r="AG1" s="456"/>
      <c r="AH1" s="456"/>
      <c r="AI1" s="456"/>
      <c r="AJ1" s="456"/>
      <c r="AK1" s="456"/>
      <c r="AL1" s="456"/>
      <c r="AM1" s="456"/>
      <c r="AN1" s="456"/>
      <c r="AO1" s="456"/>
      <c r="AP1" s="456"/>
      <c r="AQ1" s="456"/>
      <c r="AR1" s="456"/>
      <c r="AS1" s="456"/>
      <c r="AT1" s="456"/>
      <c r="AU1" s="456"/>
      <c r="AV1" s="456"/>
      <c r="AW1" s="456"/>
      <c r="AX1" s="456"/>
      <c r="AY1" s="184"/>
      <c r="AZ1" s="184"/>
      <c r="BA1" s="184"/>
      <c r="BB1" s="184"/>
      <c r="BC1" s="184"/>
      <c r="BD1" s="184"/>
      <c r="BE1" s="184"/>
      <c r="BF1" s="184"/>
      <c r="BG1" s="184"/>
      <c r="BH1" s="184"/>
    </row>
    <row r="2" ht="15" customHeight="1"/>
    <row r="3" spans="1:51" ht="15" customHeight="1" thickBot="1">
      <c r="A3" s="187" t="s">
        <v>492</v>
      </c>
      <c r="D3" s="235"/>
      <c r="F3" s="236"/>
      <c r="G3" s="237"/>
      <c r="H3" s="237"/>
      <c r="I3" s="237"/>
      <c r="M3" s="236"/>
      <c r="N3" s="236"/>
      <c r="O3" s="236"/>
      <c r="P3" s="236"/>
      <c r="AG3" s="188"/>
      <c r="AM3" s="238"/>
      <c r="AY3" s="238"/>
    </row>
    <row r="4" spans="1:60" ht="30" customHeight="1">
      <c r="A4" s="938" t="s">
        <v>74</v>
      </c>
      <c r="B4" s="938"/>
      <c r="C4" s="938"/>
      <c r="D4" s="938"/>
      <c r="E4" s="938"/>
      <c r="F4" s="938"/>
      <c r="G4" s="938"/>
      <c r="H4" s="938"/>
      <c r="I4" s="938"/>
      <c r="J4" s="931"/>
      <c r="K4" s="937" t="s">
        <v>493</v>
      </c>
      <c r="L4" s="938"/>
      <c r="M4" s="938"/>
      <c r="N4" s="938"/>
      <c r="O4" s="938"/>
      <c r="P4" s="938"/>
      <c r="Q4" s="938"/>
      <c r="R4" s="938"/>
      <c r="S4" s="938"/>
      <c r="T4" s="931"/>
      <c r="U4" s="937" t="s">
        <v>494</v>
      </c>
      <c r="V4" s="938"/>
      <c r="W4" s="938"/>
      <c r="X4" s="938"/>
      <c r="Y4" s="938"/>
      <c r="Z4" s="938"/>
      <c r="AA4" s="938"/>
      <c r="AB4" s="938"/>
      <c r="AC4" s="938"/>
      <c r="AD4" s="931"/>
      <c r="AE4" s="937" t="s">
        <v>495</v>
      </c>
      <c r="AF4" s="938"/>
      <c r="AG4" s="938"/>
      <c r="AH4" s="938"/>
      <c r="AI4" s="938"/>
      <c r="AJ4" s="938"/>
      <c r="AK4" s="938"/>
      <c r="AL4" s="938"/>
      <c r="AM4" s="938"/>
      <c r="AN4" s="931"/>
      <c r="AO4" s="937" t="s">
        <v>496</v>
      </c>
      <c r="AP4" s="938"/>
      <c r="AQ4" s="938"/>
      <c r="AR4" s="938"/>
      <c r="AS4" s="938"/>
      <c r="AT4" s="938"/>
      <c r="AU4" s="938"/>
      <c r="AV4" s="938"/>
      <c r="AW4" s="938"/>
      <c r="AX4" s="938"/>
      <c r="AY4" s="196"/>
      <c r="AZ4" s="196"/>
      <c r="BA4" s="196"/>
      <c r="BB4" s="196"/>
      <c r="BC4" s="196"/>
      <c r="BD4" s="196"/>
      <c r="BE4" s="196"/>
      <c r="BF4" s="196"/>
      <c r="BG4" s="196"/>
      <c r="BH4" s="196"/>
    </row>
    <row r="5" spans="1:60" ht="15" customHeight="1">
      <c r="A5" s="939"/>
      <c r="B5" s="939"/>
      <c r="C5" s="939"/>
      <c r="D5" s="939"/>
      <c r="E5" s="939"/>
      <c r="F5" s="939"/>
      <c r="G5" s="939"/>
      <c r="H5" s="939"/>
      <c r="I5" s="939"/>
      <c r="J5" s="940"/>
      <c r="K5" s="941" t="s">
        <v>109</v>
      </c>
      <c r="L5" s="942"/>
      <c r="M5" s="942"/>
      <c r="N5" s="942"/>
      <c r="O5" s="942"/>
      <c r="P5" s="942"/>
      <c r="Q5" s="942"/>
      <c r="R5" s="942"/>
      <c r="S5" s="942"/>
      <c r="T5" s="942"/>
      <c r="U5" s="942" t="s">
        <v>110</v>
      </c>
      <c r="V5" s="942"/>
      <c r="W5" s="942"/>
      <c r="X5" s="942"/>
      <c r="Y5" s="942"/>
      <c r="Z5" s="942"/>
      <c r="AA5" s="942"/>
      <c r="AB5" s="942"/>
      <c r="AC5" s="942"/>
      <c r="AD5" s="942"/>
      <c r="AE5" s="942" t="s">
        <v>110</v>
      </c>
      <c r="AF5" s="942"/>
      <c r="AG5" s="942"/>
      <c r="AH5" s="942"/>
      <c r="AI5" s="942"/>
      <c r="AJ5" s="942"/>
      <c r="AK5" s="942"/>
      <c r="AL5" s="942"/>
      <c r="AM5" s="942"/>
      <c r="AN5" s="942"/>
      <c r="AO5" s="943" t="s">
        <v>110</v>
      </c>
      <c r="AP5" s="944"/>
      <c r="AQ5" s="944"/>
      <c r="AR5" s="944"/>
      <c r="AS5" s="944"/>
      <c r="AT5" s="944"/>
      <c r="AU5" s="944"/>
      <c r="AV5" s="944"/>
      <c r="AW5" s="944"/>
      <c r="AX5" s="944"/>
      <c r="AY5" s="200"/>
      <c r="AZ5" s="200"/>
      <c r="BA5" s="200"/>
      <c r="BB5" s="200"/>
      <c r="BC5" s="208"/>
      <c r="BD5" s="208"/>
      <c r="BE5" s="208"/>
      <c r="BF5" s="208"/>
      <c r="BG5" s="208"/>
      <c r="BH5" s="208"/>
    </row>
    <row r="6" spans="1:50" ht="15" customHeight="1">
      <c r="A6" s="922" t="s">
        <v>0</v>
      </c>
      <c r="B6" s="922"/>
      <c r="C6" s="922"/>
      <c r="D6" s="922"/>
      <c r="E6" s="922"/>
      <c r="F6" s="922"/>
      <c r="G6" s="922"/>
      <c r="H6" s="922"/>
      <c r="I6" s="922"/>
      <c r="J6" s="923"/>
      <c r="K6" s="924">
        <v>346</v>
      </c>
      <c r="L6" s="925"/>
      <c r="M6" s="925"/>
      <c r="N6" s="925"/>
      <c r="O6" s="925"/>
      <c r="P6" s="925"/>
      <c r="Q6" s="925"/>
      <c r="R6" s="925"/>
      <c r="S6" s="925"/>
      <c r="T6" s="925"/>
      <c r="U6" s="925">
        <v>156496</v>
      </c>
      <c r="V6" s="925"/>
      <c r="W6" s="925"/>
      <c r="X6" s="925"/>
      <c r="Y6" s="925"/>
      <c r="Z6" s="925"/>
      <c r="AA6" s="925"/>
      <c r="AB6" s="925"/>
      <c r="AC6" s="925"/>
      <c r="AD6" s="925"/>
      <c r="AE6" s="925">
        <v>139994</v>
      </c>
      <c r="AF6" s="925"/>
      <c r="AG6" s="925"/>
      <c r="AH6" s="925"/>
      <c r="AI6" s="925"/>
      <c r="AJ6" s="925"/>
      <c r="AK6" s="925"/>
      <c r="AL6" s="925"/>
      <c r="AM6" s="925"/>
      <c r="AN6" s="925"/>
      <c r="AO6" s="925">
        <v>16502</v>
      </c>
      <c r="AP6" s="925"/>
      <c r="AQ6" s="925"/>
      <c r="AR6" s="925"/>
      <c r="AS6" s="925"/>
      <c r="AT6" s="925"/>
      <c r="AU6" s="925"/>
      <c r="AV6" s="925"/>
      <c r="AW6" s="925"/>
      <c r="AX6" s="925"/>
    </row>
    <row r="7" spans="1:50" ht="15" customHeight="1">
      <c r="A7" s="935">
        <v>19</v>
      </c>
      <c r="B7" s="935"/>
      <c r="C7" s="935"/>
      <c r="D7" s="935"/>
      <c r="E7" s="935"/>
      <c r="F7" s="935"/>
      <c r="G7" s="935"/>
      <c r="H7" s="935"/>
      <c r="I7" s="935"/>
      <c r="J7" s="936"/>
      <c r="K7" s="924">
        <v>332</v>
      </c>
      <c r="L7" s="925"/>
      <c r="M7" s="925"/>
      <c r="N7" s="925"/>
      <c r="O7" s="925"/>
      <c r="P7" s="925"/>
      <c r="Q7" s="925"/>
      <c r="R7" s="925"/>
      <c r="S7" s="925"/>
      <c r="T7" s="925"/>
      <c r="U7" s="925">
        <v>148906</v>
      </c>
      <c r="V7" s="925"/>
      <c r="W7" s="925"/>
      <c r="X7" s="925"/>
      <c r="Y7" s="925"/>
      <c r="Z7" s="925"/>
      <c r="AA7" s="925"/>
      <c r="AB7" s="925"/>
      <c r="AC7" s="925"/>
      <c r="AD7" s="925"/>
      <c r="AE7" s="925">
        <v>131947</v>
      </c>
      <c r="AF7" s="925"/>
      <c r="AG7" s="925"/>
      <c r="AH7" s="925"/>
      <c r="AI7" s="925"/>
      <c r="AJ7" s="925"/>
      <c r="AK7" s="925"/>
      <c r="AL7" s="925"/>
      <c r="AM7" s="925"/>
      <c r="AN7" s="925"/>
      <c r="AO7" s="925">
        <v>16959</v>
      </c>
      <c r="AP7" s="925"/>
      <c r="AQ7" s="925"/>
      <c r="AR7" s="925"/>
      <c r="AS7" s="925"/>
      <c r="AT7" s="925"/>
      <c r="AU7" s="925"/>
      <c r="AV7" s="925"/>
      <c r="AW7" s="925"/>
      <c r="AX7" s="925"/>
    </row>
    <row r="8" spans="1:50" ht="15" customHeight="1">
      <c r="A8" s="933">
        <v>20</v>
      </c>
      <c r="B8" s="933"/>
      <c r="C8" s="933"/>
      <c r="D8" s="933"/>
      <c r="E8" s="933"/>
      <c r="F8" s="933"/>
      <c r="G8" s="933"/>
      <c r="H8" s="933"/>
      <c r="I8" s="933"/>
      <c r="J8" s="934"/>
      <c r="K8" s="926">
        <f>SUM(K10:T23)</f>
        <v>346</v>
      </c>
      <c r="L8" s="927"/>
      <c r="M8" s="927"/>
      <c r="N8" s="927"/>
      <c r="O8" s="927"/>
      <c r="P8" s="927"/>
      <c r="Q8" s="927"/>
      <c r="R8" s="927"/>
      <c r="S8" s="927"/>
      <c r="T8" s="927"/>
      <c r="U8" s="927">
        <f>SUM(U10:AD23)</f>
        <v>163561</v>
      </c>
      <c r="V8" s="927"/>
      <c r="W8" s="927"/>
      <c r="X8" s="927"/>
      <c r="Y8" s="927"/>
      <c r="Z8" s="927"/>
      <c r="AA8" s="927"/>
      <c r="AB8" s="927"/>
      <c r="AC8" s="927"/>
      <c r="AD8" s="927"/>
      <c r="AE8" s="927">
        <f>SUM(AE10:AN23)</f>
        <v>143124</v>
      </c>
      <c r="AF8" s="927"/>
      <c r="AG8" s="927"/>
      <c r="AH8" s="927"/>
      <c r="AI8" s="927"/>
      <c r="AJ8" s="927"/>
      <c r="AK8" s="927"/>
      <c r="AL8" s="927"/>
      <c r="AM8" s="927"/>
      <c r="AN8" s="927"/>
      <c r="AO8" s="927">
        <f>SUM(AO10:AX23)</f>
        <v>20437</v>
      </c>
      <c r="AP8" s="927"/>
      <c r="AQ8" s="927"/>
      <c r="AR8" s="927"/>
      <c r="AS8" s="927"/>
      <c r="AT8" s="927"/>
      <c r="AU8" s="927"/>
      <c r="AV8" s="927"/>
      <c r="AW8" s="927"/>
      <c r="AX8" s="927"/>
    </row>
    <row r="9" spans="1:50" ht="15" customHeight="1">
      <c r="A9" s="922"/>
      <c r="B9" s="922"/>
      <c r="C9" s="922"/>
      <c r="D9" s="922"/>
      <c r="E9" s="922"/>
      <c r="F9" s="922"/>
      <c r="G9" s="922"/>
      <c r="H9" s="922"/>
      <c r="I9" s="922"/>
      <c r="J9" s="923"/>
      <c r="K9" s="924"/>
      <c r="L9" s="925"/>
      <c r="M9" s="925"/>
      <c r="N9" s="925"/>
      <c r="O9" s="925"/>
      <c r="P9" s="925"/>
      <c r="Q9" s="925"/>
      <c r="R9" s="925"/>
      <c r="S9" s="925"/>
      <c r="T9" s="925"/>
      <c r="U9" s="930"/>
      <c r="V9" s="930"/>
      <c r="W9" s="930"/>
      <c r="X9" s="930"/>
      <c r="Y9" s="930"/>
      <c r="Z9" s="930"/>
      <c r="AA9" s="930"/>
      <c r="AB9" s="930"/>
      <c r="AC9" s="930"/>
      <c r="AD9" s="930"/>
      <c r="AE9" s="930"/>
      <c r="AF9" s="930"/>
      <c r="AG9" s="930"/>
      <c r="AH9" s="930"/>
      <c r="AI9" s="930"/>
      <c r="AJ9" s="930"/>
      <c r="AK9" s="930"/>
      <c r="AL9" s="930"/>
      <c r="AM9" s="930"/>
      <c r="AN9" s="930"/>
      <c r="AO9" s="930"/>
      <c r="AP9" s="930"/>
      <c r="AQ9" s="930"/>
      <c r="AR9" s="930"/>
      <c r="AS9" s="930"/>
      <c r="AT9" s="930"/>
      <c r="AU9" s="930"/>
      <c r="AV9" s="930"/>
      <c r="AW9" s="930"/>
      <c r="AX9" s="930"/>
    </row>
    <row r="10" spans="1:50" ht="15" customHeight="1">
      <c r="A10" s="922" t="s">
        <v>113</v>
      </c>
      <c r="B10" s="922"/>
      <c r="C10" s="922"/>
      <c r="D10" s="922"/>
      <c r="E10" s="922"/>
      <c r="F10" s="922"/>
      <c r="G10" s="922"/>
      <c r="H10" s="922"/>
      <c r="I10" s="922"/>
      <c r="J10" s="923"/>
      <c r="K10" s="924">
        <v>29</v>
      </c>
      <c r="L10" s="925"/>
      <c r="M10" s="925"/>
      <c r="N10" s="925"/>
      <c r="O10" s="925"/>
      <c r="P10" s="925"/>
      <c r="Q10" s="925"/>
      <c r="R10" s="925"/>
      <c r="S10" s="925"/>
      <c r="T10" s="925"/>
      <c r="U10" s="930">
        <f>SUM(AE10:AO10)</f>
        <v>14211</v>
      </c>
      <c r="V10" s="930"/>
      <c r="W10" s="930"/>
      <c r="X10" s="930"/>
      <c r="Y10" s="930"/>
      <c r="Z10" s="930"/>
      <c r="AA10" s="930"/>
      <c r="AB10" s="930"/>
      <c r="AC10" s="930"/>
      <c r="AD10" s="930"/>
      <c r="AE10" s="930">
        <v>12654</v>
      </c>
      <c r="AF10" s="930"/>
      <c r="AG10" s="930"/>
      <c r="AH10" s="930"/>
      <c r="AI10" s="930"/>
      <c r="AJ10" s="930"/>
      <c r="AK10" s="930"/>
      <c r="AL10" s="930"/>
      <c r="AM10" s="930"/>
      <c r="AN10" s="930"/>
      <c r="AO10" s="930">
        <v>1557</v>
      </c>
      <c r="AP10" s="930"/>
      <c r="AQ10" s="930"/>
      <c r="AR10" s="930"/>
      <c r="AS10" s="930"/>
      <c r="AT10" s="930"/>
      <c r="AU10" s="930"/>
      <c r="AV10" s="930"/>
      <c r="AW10" s="930"/>
      <c r="AX10" s="930"/>
    </row>
    <row r="11" spans="1:50" ht="15" customHeight="1">
      <c r="A11" s="922" t="s">
        <v>344</v>
      </c>
      <c r="B11" s="922"/>
      <c r="C11" s="922"/>
      <c r="D11" s="922"/>
      <c r="E11" s="922"/>
      <c r="F11" s="922"/>
      <c r="G11" s="922"/>
      <c r="H11" s="922"/>
      <c r="I11" s="922"/>
      <c r="J11" s="923"/>
      <c r="K11" s="924">
        <v>30</v>
      </c>
      <c r="L11" s="925"/>
      <c r="M11" s="925"/>
      <c r="N11" s="925"/>
      <c r="O11" s="925"/>
      <c r="P11" s="925"/>
      <c r="Q11" s="925"/>
      <c r="R11" s="925"/>
      <c r="S11" s="925"/>
      <c r="T11" s="925"/>
      <c r="U11" s="930">
        <f>SUM(AE11:AO11)</f>
        <v>13265</v>
      </c>
      <c r="V11" s="930"/>
      <c r="W11" s="930"/>
      <c r="X11" s="930"/>
      <c r="Y11" s="930"/>
      <c r="Z11" s="930"/>
      <c r="AA11" s="930"/>
      <c r="AB11" s="930"/>
      <c r="AC11" s="930"/>
      <c r="AD11" s="930"/>
      <c r="AE11" s="930">
        <v>11939</v>
      </c>
      <c r="AF11" s="930"/>
      <c r="AG11" s="930"/>
      <c r="AH11" s="930"/>
      <c r="AI11" s="930"/>
      <c r="AJ11" s="930"/>
      <c r="AK11" s="930"/>
      <c r="AL11" s="930"/>
      <c r="AM11" s="930"/>
      <c r="AN11" s="930"/>
      <c r="AO11" s="930">
        <v>1326</v>
      </c>
      <c r="AP11" s="930"/>
      <c r="AQ11" s="930"/>
      <c r="AR11" s="930"/>
      <c r="AS11" s="930"/>
      <c r="AT11" s="930"/>
      <c r="AU11" s="930"/>
      <c r="AV11" s="930"/>
      <c r="AW11" s="930"/>
      <c r="AX11" s="930"/>
    </row>
    <row r="12" spans="1:60" ht="15" customHeight="1">
      <c r="A12" s="922" t="s">
        <v>48</v>
      </c>
      <c r="B12" s="922"/>
      <c r="C12" s="922"/>
      <c r="D12" s="922"/>
      <c r="E12" s="922"/>
      <c r="F12" s="922"/>
      <c r="G12" s="922"/>
      <c r="H12" s="922"/>
      <c r="I12" s="922"/>
      <c r="J12" s="923"/>
      <c r="K12" s="924">
        <v>29</v>
      </c>
      <c r="L12" s="925"/>
      <c r="M12" s="925"/>
      <c r="N12" s="925"/>
      <c r="O12" s="925"/>
      <c r="P12" s="925"/>
      <c r="Q12" s="925"/>
      <c r="R12" s="925"/>
      <c r="S12" s="925"/>
      <c r="T12" s="925"/>
      <c r="U12" s="930">
        <f>SUM(AE12:AO12)</f>
        <v>14546</v>
      </c>
      <c r="V12" s="930"/>
      <c r="W12" s="930"/>
      <c r="X12" s="930"/>
      <c r="Y12" s="930"/>
      <c r="Z12" s="930"/>
      <c r="AA12" s="930"/>
      <c r="AB12" s="930"/>
      <c r="AC12" s="930"/>
      <c r="AD12" s="930"/>
      <c r="AE12" s="930">
        <v>12668</v>
      </c>
      <c r="AF12" s="930"/>
      <c r="AG12" s="930"/>
      <c r="AH12" s="930"/>
      <c r="AI12" s="930"/>
      <c r="AJ12" s="930"/>
      <c r="AK12" s="930"/>
      <c r="AL12" s="930"/>
      <c r="AM12" s="930"/>
      <c r="AN12" s="930"/>
      <c r="AO12" s="930">
        <v>1878</v>
      </c>
      <c r="AP12" s="930"/>
      <c r="AQ12" s="930"/>
      <c r="AR12" s="930"/>
      <c r="AS12" s="930"/>
      <c r="AT12" s="930"/>
      <c r="AU12" s="930"/>
      <c r="AV12" s="930"/>
      <c r="AW12" s="930"/>
      <c r="AX12" s="930"/>
      <c r="AY12" s="184"/>
      <c r="AZ12" s="184"/>
      <c r="BA12" s="184"/>
      <c r="BB12" s="184"/>
      <c r="BC12" s="184"/>
      <c r="BD12" s="184"/>
      <c r="BE12" s="184"/>
      <c r="BF12" s="184"/>
      <c r="BG12" s="184"/>
      <c r="BH12" s="184"/>
    </row>
    <row r="13" spans="1:50" ht="15" customHeight="1">
      <c r="A13" s="922" t="s">
        <v>49</v>
      </c>
      <c r="B13" s="922"/>
      <c r="C13" s="922"/>
      <c r="D13" s="922"/>
      <c r="E13" s="922"/>
      <c r="F13" s="922"/>
      <c r="G13" s="922"/>
      <c r="H13" s="922"/>
      <c r="I13" s="922"/>
      <c r="J13" s="923"/>
      <c r="K13" s="924">
        <v>30</v>
      </c>
      <c r="L13" s="925"/>
      <c r="M13" s="925"/>
      <c r="N13" s="925"/>
      <c r="O13" s="925"/>
      <c r="P13" s="925"/>
      <c r="Q13" s="925"/>
      <c r="R13" s="925"/>
      <c r="S13" s="925"/>
      <c r="T13" s="925"/>
      <c r="U13" s="930">
        <f>SUM(AE13:AO13)</f>
        <v>13536</v>
      </c>
      <c r="V13" s="930"/>
      <c r="W13" s="930"/>
      <c r="X13" s="930"/>
      <c r="Y13" s="930"/>
      <c r="Z13" s="930"/>
      <c r="AA13" s="930"/>
      <c r="AB13" s="930"/>
      <c r="AC13" s="930"/>
      <c r="AD13" s="930"/>
      <c r="AE13" s="930">
        <v>12256</v>
      </c>
      <c r="AF13" s="930"/>
      <c r="AG13" s="930"/>
      <c r="AH13" s="930"/>
      <c r="AI13" s="930"/>
      <c r="AJ13" s="930"/>
      <c r="AK13" s="930"/>
      <c r="AL13" s="930"/>
      <c r="AM13" s="930"/>
      <c r="AN13" s="930"/>
      <c r="AO13" s="930">
        <v>1280</v>
      </c>
      <c r="AP13" s="930"/>
      <c r="AQ13" s="930"/>
      <c r="AR13" s="930"/>
      <c r="AS13" s="930"/>
      <c r="AT13" s="930"/>
      <c r="AU13" s="930"/>
      <c r="AV13" s="930"/>
      <c r="AW13" s="930"/>
      <c r="AX13" s="930"/>
    </row>
    <row r="14" spans="1:53" ht="15" customHeight="1">
      <c r="A14" s="922" t="s">
        <v>50</v>
      </c>
      <c r="B14" s="922"/>
      <c r="C14" s="922"/>
      <c r="D14" s="922"/>
      <c r="E14" s="922"/>
      <c r="F14" s="922"/>
      <c r="G14" s="922"/>
      <c r="H14" s="922"/>
      <c r="I14" s="922"/>
      <c r="J14" s="923"/>
      <c r="K14" s="924">
        <v>30</v>
      </c>
      <c r="L14" s="925"/>
      <c r="M14" s="925"/>
      <c r="N14" s="925"/>
      <c r="O14" s="925"/>
      <c r="P14" s="925"/>
      <c r="Q14" s="925"/>
      <c r="R14" s="925"/>
      <c r="S14" s="925"/>
      <c r="T14" s="925"/>
      <c r="U14" s="930">
        <f>SUM(AE14:AO14)</f>
        <v>13678</v>
      </c>
      <c r="V14" s="930"/>
      <c r="W14" s="930"/>
      <c r="X14" s="930"/>
      <c r="Y14" s="930"/>
      <c r="Z14" s="930"/>
      <c r="AA14" s="930"/>
      <c r="AB14" s="930"/>
      <c r="AC14" s="930"/>
      <c r="AD14" s="930"/>
      <c r="AE14" s="930">
        <v>11559</v>
      </c>
      <c r="AF14" s="930"/>
      <c r="AG14" s="930"/>
      <c r="AH14" s="930"/>
      <c r="AI14" s="930"/>
      <c r="AJ14" s="930"/>
      <c r="AK14" s="930"/>
      <c r="AL14" s="930"/>
      <c r="AM14" s="930"/>
      <c r="AN14" s="930"/>
      <c r="AO14" s="930">
        <v>2119</v>
      </c>
      <c r="AP14" s="930"/>
      <c r="AQ14" s="930"/>
      <c r="AR14" s="930"/>
      <c r="AS14" s="930"/>
      <c r="AT14" s="930"/>
      <c r="AU14" s="930"/>
      <c r="AV14" s="930"/>
      <c r="AW14" s="930"/>
      <c r="AX14" s="930"/>
      <c r="BA14" s="238"/>
    </row>
    <row r="15" spans="1:60" ht="15" customHeight="1">
      <c r="A15" s="922"/>
      <c r="B15" s="922"/>
      <c r="C15" s="922"/>
      <c r="D15" s="922"/>
      <c r="E15" s="922"/>
      <c r="F15" s="922"/>
      <c r="G15" s="922"/>
      <c r="H15" s="922"/>
      <c r="I15" s="922"/>
      <c r="J15" s="923"/>
      <c r="K15" s="924"/>
      <c r="L15" s="925"/>
      <c r="M15" s="925"/>
      <c r="N15" s="925"/>
      <c r="O15" s="925"/>
      <c r="P15" s="925"/>
      <c r="Q15" s="925"/>
      <c r="R15" s="925"/>
      <c r="S15" s="925"/>
      <c r="T15" s="925"/>
      <c r="U15" s="930"/>
      <c r="V15" s="930"/>
      <c r="W15" s="930"/>
      <c r="X15" s="930"/>
      <c r="Y15" s="930"/>
      <c r="Z15" s="930"/>
      <c r="AA15" s="930"/>
      <c r="AB15" s="930"/>
      <c r="AC15" s="930"/>
      <c r="AD15" s="930"/>
      <c r="AE15" s="930"/>
      <c r="AF15" s="930"/>
      <c r="AG15" s="930"/>
      <c r="AH15" s="930"/>
      <c r="AI15" s="930"/>
      <c r="AJ15" s="930"/>
      <c r="AK15" s="930"/>
      <c r="AL15" s="930"/>
      <c r="AM15" s="930"/>
      <c r="AN15" s="930"/>
      <c r="AO15" s="930"/>
      <c r="AP15" s="930"/>
      <c r="AQ15" s="930"/>
      <c r="AR15" s="930"/>
      <c r="AS15" s="930"/>
      <c r="AT15" s="930"/>
      <c r="AU15" s="930"/>
      <c r="AV15" s="930"/>
      <c r="AW15" s="930"/>
      <c r="AX15" s="930"/>
      <c r="AY15" s="196"/>
      <c r="AZ15" s="196"/>
      <c r="BA15" s="196"/>
      <c r="BB15" s="196"/>
      <c r="BC15" s="196"/>
      <c r="BD15" s="196"/>
      <c r="BE15" s="196"/>
      <c r="BF15" s="196"/>
      <c r="BG15" s="196"/>
      <c r="BH15" s="196"/>
    </row>
    <row r="16" spans="1:60" ht="15" customHeight="1">
      <c r="A16" s="922" t="s">
        <v>51</v>
      </c>
      <c r="B16" s="922"/>
      <c r="C16" s="922"/>
      <c r="D16" s="922"/>
      <c r="E16" s="922"/>
      <c r="F16" s="922"/>
      <c r="G16" s="922"/>
      <c r="H16" s="922"/>
      <c r="I16" s="922"/>
      <c r="J16" s="923"/>
      <c r="K16" s="924">
        <v>29</v>
      </c>
      <c r="L16" s="925"/>
      <c r="M16" s="925"/>
      <c r="N16" s="925"/>
      <c r="O16" s="925"/>
      <c r="P16" s="925"/>
      <c r="Q16" s="925"/>
      <c r="R16" s="925"/>
      <c r="S16" s="925"/>
      <c r="T16" s="925"/>
      <c r="U16" s="930">
        <f>SUM(AE16:AO16)</f>
        <v>13915</v>
      </c>
      <c r="V16" s="930"/>
      <c r="W16" s="930"/>
      <c r="X16" s="930"/>
      <c r="Y16" s="930"/>
      <c r="Z16" s="930"/>
      <c r="AA16" s="930"/>
      <c r="AB16" s="930"/>
      <c r="AC16" s="930"/>
      <c r="AD16" s="930"/>
      <c r="AE16" s="930">
        <v>12171</v>
      </c>
      <c r="AF16" s="930"/>
      <c r="AG16" s="930"/>
      <c r="AH16" s="930"/>
      <c r="AI16" s="930"/>
      <c r="AJ16" s="930"/>
      <c r="AK16" s="930"/>
      <c r="AL16" s="930"/>
      <c r="AM16" s="930"/>
      <c r="AN16" s="930"/>
      <c r="AO16" s="930">
        <v>1744</v>
      </c>
      <c r="AP16" s="930"/>
      <c r="AQ16" s="930"/>
      <c r="AR16" s="930"/>
      <c r="AS16" s="930"/>
      <c r="AT16" s="930"/>
      <c r="AU16" s="930"/>
      <c r="AV16" s="930"/>
      <c r="AW16" s="930"/>
      <c r="AX16" s="930"/>
      <c r="AY16" s="196"/>
      <c r="AZ16" s="196"/>
      <c r="BA16" s="196"/>
      <c r="BB16" s="196"/>
      <c r="BC16" s="196"/>
      <c r="BD16" s="196"/>
      <c r="BE16" s="196"/>
      <c r="BF16" s="196"/>
      <c r="BG16" s="196"/>
      <c r="BH16" s="196"/>
    </row>
    <row r="17" spans="1:60" ht="15" customHeight="1">
      <c r="A17" s="922" t="s">
        <v>52</v>
      </c>
      <c r="B17" s="922"/>
      <c r="C17" s="922"/>
      <c r="D17" s="922"/>
      <c r="E17" s="922"/>
      <c r="F17" s="922"/>
      <c r="G17" s="922"/>
      <c r="H17" s="922"/>
      <c r="I17" s="922"/>
      <c r="J17" s="923"/>
      <c r="K17" s="924">
        <v>30</v>
      </c>
      <c r="L17" s="925"/>
      <c r="M17" s="925"/>
      <c r="N17" s="925"/>
      <c r="O17" s="925"/>
      <c r="P17" s="925"/>
      <c r="Q17" s="925"/>
      <c r="R17" s="925"/>
      <c r="S17" s="925"/>
      <c r="T17" s="925"/>
      <c r="U17" s="930">
        <f>SUM(AE17:AO17)</f>
        <v>13762</v>
      </c>
      <c r="V17" s="930"/>
      <c r="W17" s="930"/>
      <c r="X17" s="930"/>
      <c r="Y17" s="930"/>
      <c r="Z17" s="930"/>
      <c r="AA17" s="930"/>
      <c r="AB17" s="930"/>
      <c r="AC17" s="930"/>
      <c r="AD17" s="930"/>
      <c r="AE17" s="930">
        <v>11704</v>
      </c>
      <c r="AF17" s="930"/>
      <c r="AG17" s="930"/>
      <c r="AH17" s="930"/>
      <c r="AI17" s="930"/>
      <c r="AJ17" s="930"/>
      <c r="AK17" s="930"/>
      <c r="AL17" s="930"/>
      <c r="AM17" s="930"/>
      <c r="AN17" s="930"/>
      <c r="AO17" s="930">
        <v>2058</v>
      </c>
      <c r="AP17" s="930"/>
      <c r="AQ17" s="930"/>
      <c r="AR17" s="930"/>
      <c r="AS17" s="930"/>
      <c r="AT17" s="930"/>
      <c r="AU17" s="930"/>
      <c r="AV17" s="930"/>
      <c r="AW17" s="930"/>
      <c r="AX17" s="930"/>
      <c r="AY17" s="196"/>
      <c r="AZ17" s="196"/>
      <c r="BA17" s="196"/>
      <c r="BB17" s="196"/>
      <c r="BC17" s="196"/>
      <c r="BD17" s="196"/>
      <c r="BE17" s="196"/>
      <c r="BF17" s="196"/>
      <c r="BG17" s="196"/>
      <c r="BH17" s="196"/>
    </row>
    <row r="18" spans="1:60" ht="15" customHeight="1">
      <c r="A18" s="922" t="s">
        <v>53</v>
      </c>
      <c r="B18" s="922"/>
      <c r="C18" s="922"/>
      <c r="D18" s="922"/>
      <c r="E18" s="922"/>
      <c r="F18" s="922"/>
      <c r="G18" s="922"/>
      <c r="H18" s="922"/>
      <c r="I18" s="922"/>
      <c r="J18" s="923"/>
      <c r="K18" s="924">
        <v>29</v>
      </c>
      <c r="L18" s="925"/>
      <c r="M18" s="925"/>
      <c r="N18" s="925"/>
      <c r="O18" s="925"/>
      <c r="P18" s="925"/>
      <c r="Q18" s="925"/>
      <c r="R18" s="925"/>
      <c r="S18" s="925"/>
      <c r="T18" s="925"/>
      <c r="U18" s="930">
        <f>SUM(AE18:AO18)</f>
        <v>17364</v>
      </c>
      <c r="V18" s="930"/>
      <c r="W18" s="930"/>
      <c r="X18" s="930"/>
      <c r="Y18" s="930"/>
      <c r="Z18" s="930"/>
      <c r="AA18" s="930"/>
      <c r="AB18" s="930"/>
      <c r="AC18" s="930"/>
      <c r="AD18" s="930"/>
      <c r="AE18" s="930">
        <v>13402</v>
      </c>
      <c r="AF18" s="930"/>
      <c r="AG18" s="930"/>
      <c r="AH18" s="930"/>
      <c r="AI18" s="930"/>
      <c r="AJ18" s="930"/>
      <c r="AK18" s="930"/>
      <c r="AL18" s="930"/>
      <c r="AM18" s="930"/>
      <c r="AN18" s="930"/>
      <c r="AO18" s="930">
        <v>3962</v>
      </c>
      <c r="AP18" s="930"/>
      <c r="AQ18" s="930"/>
      <c r="AR18" s="930"/>
      <c r="AS18" s="930"/>
      <c r="AT18" s="930"/>
      <c r="AU18" s="930"/>
      <c r="AV18" s="930"/>
      <c r="AW18" s="930"/>
      <c r="AX18" s="930"/>
      <c r="AY18" s="200"/>
      <c r="AZ18" s="200"/>
      <c r="BA18" s="200"/>
      <c r="BB18" s="200"/>
      <c r="BC18" s="208"/>
      <c r="BD18" s="208"/>
      <c r="BE18" s="208"/>
      <c r="BF18" s="200"/>
      <c r="BG18" s="200"/>
      <c r="BH18" s="200"/>
    </row>
    <row r="19" spans="1:60" ht="15" customHeight="1">
      <c r="A19" s="922" t="s">
        <v>54</v>
      </c>
      <c r="B19" s="922"/>
      <c r="C19" s="922"/>
      <c r="D19" s="922"/>
      <c r="E19" s="922"/>
      <c r="F19" s="922"/>
      <c r="G19" s="922"/>
      <c r="H19" s="922"/>
      <c r="I19" s="922"/>
      <c r="J19" s="923"/>
      <c r="K19" s="924">
        <v>26</v>
      </c>
      <c r="L19" s="925"/>
      <c r="M19" s="925"/>
      <c r="N19" s="925"/>
      <c r="O19" s="925"/>
      <c r="P19" s="925"/>
      <c r="Q19" s="925"/>
      <c r="R19" s="925"/>
      <c r="S19" s="925"/>
      <c r="T19" s="925"/>
      <c r="U19" s="930">
        <f>SUM(AE19:AO19)</f>
        <v>12619</v>
      </c>
      <c r="V19" s="930"/>
      <c r="W19" s="930"/>
      <c r="X19" s="930"/>
      <c r="Y19" s="930"/>
      <c r="Z19" s="930"/>
      <c r="AA19" s="930"/>
      <c r="AB19" s="930"/>
      <c r="AC19" s="930"/>
      <c r="AD19" s="930"/>
      <c r="AE19" s="930">
        <v>11835</v>
      </c>
      <c r="AF19" s="930"/>
      <c r="AG19" s="930"/>
      <c r="AH19" s="930"/>
      <c r="AI19" s="930"/>
      <c r="AJ19" s="930"/>
      <c r="AK19" s="930"/>
      <c r="AL19" s="930"/>
      <c r="AM19" s="930"/>
      <c r="AN19" s="930"/>
      <c r="AO19" s="930">
        <v>784</v>
      </c>
      <c r="AP19" s="930"/>
      <c r="AQ19" s="930"/>
      <c r="AR19" s="930"/>
      <c r="AS19" s="930"/>
      <c r="AT19" s="930"/>
      <c r="AU19" s="930"/>
      <c r="AV19" s="930"/>
      <c r="AW19" s="930"/>
      <c r="AX19" s="930"/>
      <c r="AY19" s="200"/>
      <c r="AZ19" s="200"/>
      <c r="BA19" s="200"/>
      <c r="BB19" s="200"/>
      <c r="BC19" s="208"/>
      <c r="BD19" s="208"/>
      <c r="BE19" s="208"/>
      <c r="BF19" s="200"/>
      <c r="BG19" s="200"/>
      <c r="BH19" s="200"/>
    </row>
    <row r="20" spans="1:60" ht="15" customHeight="1">
      <c r="A20" s="922" t="s">
        <v>1</v>
      </c>
      <c r="B20" s="922"/>
      <c r="C20" s="922"/>
      <c r="D20" s="922"/>
      <c r="E20" s="922"/>
      <c r="F20" s="922"/>
      <c r="G20" s="922"/>
      <c r="H20" s="922"/>
      <c r="I20" s="922"/>
      <c r="J20" s="923"/>
      <c r="K20" s="924">
        <v>27</v>
      </c>
      <c r="L20" s="925"/>
      <c r="M20" s="925"/>
      <c r="N20" s="925"/>
      <c r="O20" s="925"/>
      <c r="P20" s="925"/>
      <c r="Q20" s="925"/>
      <c r="R20" s="925"/>
      <c r="S20" s="925"/>
      <c r="T20" s="925"/>
      <c r="U20" s="930">
        <f>SUM(AE20:AO20)</f>
        <v>11576</v>
      </c>
      <c r="V20" s="930"/>
      <c r="W20" s="930"/>
      <c r="X20" s="930"/>
      <c r="Y20" s="930"/>
      <c r="Z20" s="930"/>
      <c r="AA20" s="930"/>
      <c r="AB20" s="930"/>
      <c r="AC20" s="930"/>
      <c r="AD20" s="930"/>
      <c r="AE20" s="930">
        <v>10004</v>
      </c>
      <c r="AF20" s="930"/>
      <c r="AG20" s="930"/>
      <c r="AH20" s="930"/>
      <c r="AI20" s="930"/>
      <c r="AJ20" s="930"/>
      <c r="AK20" s="930"/>
      <c r="AL20" s="930"/>
      <c r="AM20" s="930"/>
      <c r="AN20" s="930"/>
      <c r="AO20" s="930">
        <v>1572</v>
      </c>
      <c r="AP20" s="930"/>
      <c r="AQ20" s="930"/>
      <c r="AR20" s="930"/>
      <c r="AS20" s="930"/>
      <c r="AT20" s="930"/>
      <c r="AU20" s="930"/>
      <c r="AV20" s="930"/>
      <c r="AW20" s="930"/>
      <c r="AX20" s="930"/>
      <c r="AY20" s="200"/>
      <c r="AZ20" s="200"/>
      <c r="BA20" s="200"/>
      <c r="BB20" s="200"/>
      <c r="BC20" s="208"/>
      <c r="BD20" s="208"/>
      <c r="BE20" s="208"/>
      <c r="BF20" s="200"/>
      <c r="BG20" s="200"/>
      <c r="BH20" s="200"/>
    </row>
    <row r="21" spans="1:60" ht="15" customHeight="1">
      <c r="A21" s="922"/>
      <c r="B21" s="922"/>
      <c r="C21" s="922"/>
      <c r="D21" s="922"/>
      <c r="E21" s="922"/>
      <c r="F21" s="922"/>
      <c r="G21" s="922"/>
      <c r="H21" s="922"/>
      <c r="I21" s="922"/>
      <c r="J21" s="923"/>
      <c r="K21" s="924"/>
      <c r="L21" s="925"/>
      <c r="M21" s="925"/>
      <c r="N21" s="925"/>
      <c r="O21" s="925"/>
      <c r="P21" s="925"/>
      <c r="Q21" s="925"/>
      <c r="R21" s="925"/>
      <c r="S21" s="925"/>
      <c r="T21" s="925"/>
      <c r="U21" s="930"/>
      <c r="V21" s="930"/>
      <c r="W21" s="930"/>
      <c r="X21" s="930"/>
      <c r="Y21" s="930"/>
      <c r="Z21" s="930"/>
      <c r="AA21" s="930"/>
      <c r="AB21" s="930"/>
      <c r="AC21" s="930"/>
      <c r="AD21" s="930"/>
      <c r="AE21" s="930"/>
      <c r="AF21" s="930"/>
      <c r="AG21" s="930"/>
      <c r="AH21" s="930"/>
      <c r="AI21" s="930"/>
      <c r="AJ21" s="930"/>
      <c r="AK21" s="930"/>
      <c r="AL21" s="930"/>
      <c r="AM21" s="930"/>
      <c r="AN21" s="930"/>
      <c r="AO21" s="930"/>
      <c r="AP21" s="930"/>
      <c r="AQ21" s="930"/>
      <c r="AR21" s="930"/>
      <c r="AS21" s="930"/>
      <c r="AT21" s="930"/>
      <c r="AU21" s="930"/>
      <c r="AV21" s="930"/>
      <c r="AW21" s="930"/>
      <c r="AX21" s="930"/>
      <c r="AY21" s="200"/>
      <c r="AZ21" s="200"/>
      <c r="BA21" s="200"/>
      <c r="BB21" s="200"/>
      <c r="BC21" s="200"/>
      <c r="BD21" s="200"/>
      <c r="BE21" s="200"/>
      <c r="BF21" s="200"/>
      <c r="BG21" s="200"/>
      <c r="BH21" s="200"/>
    </row>
    <row r="22" spans="1:60" ht="15" customHeight="1">
      <c r="A22" s="922" t="s">
        <v>55</v>
      </c>
      <c r="B22" s="922"/>
      <c r="C22" s="922"/>
      <c r="D22" s="922"/>
      <c r="E22" s="922"/>
      <c r="F22" s="922"/>
      <c r="G22" s="922"/>
      <c r="H22" s="922"/>
      <c r="I22" s="922"/>
      <c r="J22" s="923"/>
      <c r="K22" s="924">
        <v>27</v>
      </c>
      <c r="L22" s="925"/>
      <c r="M22" s="925"/>
      <c r="N22" s="925"/>
      <c r="O22" s="925"/>
      <c r="P22" s="925"/>
      <c r="Q22" s="925"/>
      <c r="R22" s="925"/>
      <c r="S22" s="925"/>
      <c r="T22" s="925"/>
      <c r="U22" s="930">
        <f>SUM(AE22:AO22)</f>
        <v>11015</v>
      </c>
      <c r="V22" s="930"/>
      <c r="W22" s="930"/>
      <c r="X22" s="930"/>
      <c r="Y22" s="930"/>
      <c r="Z22" s="930"/>
      <c r="AA22" s="930"/>
      <c r="AB22" s="930"/>
      <c r="AC22" s="930"/>
      <c r="AD22" s="930"/>
      <c r="AE22" s="930">
        <v>10122</v>
      </c>
      <c r="AF22" s="930"/>
      <c r="AG22" s="930"/>
      <c r="AH22" s="930"/>
      <c r="AI22" s="930"/>
      <c r="AJ22" s="930"/>
      <c r="AK22" s="930"/>
      <c r="AL22" s="930"/>
      <c r="AM22" s="930"/>
      <c r="AN22" s="930"/>
      <c r="AO22" s="930">
        <v>893</v>
      </c>
      <c r="AP22" s="930"/>
      <c r="AQ22" s="930"/>
      <c r="AR22" s="930"/>
      <c r="AS22" s="930"/>
      <c r="AT22" s="930"/>
      <c r="AU22" s="930"/>
      <c r="AV22" s="930"/>
      <c r="AW22" s="930"/>
      <c r="AX22" s="930"/>
      <c r="AY22" s="214"/>
      <c r="AZ22" s="214"/>
      <c r="BA22" s="214"/>
      <c r="BB22" s="214"/>
      <c r="BC22" s="214"/>
      <c r="BD22" s="214"/>
      <c r="BE22" s="214"/>
      <c r="BF22" s="214"/>
      <c r="BG22" s="214"/>
      <c r="BH22" s="214"/>
    </row>
    <row r="23" spans="1:60" ht="15" customHeight="1">
      <c r="A23" s="928" t="s">
        <v>56</v>
      </c>
      <c r="B23" s="928"/>
      <c r="C23" s="928"/>
      <c r="D23" s="928"/>
      <c r="E23" s="928"/>
      <c r="F23" s="928"/>
      <c r="G23" s="928"/>
      <c r="H23" s="928"/>
      <c r="I23" s="928"/>
      <c r="J23" s="929"/>
      <c r="K23" s="945">
        <v>30</v>
      </c>
      <c r="L23" s="946"/>
      <c r="M23" s="946"/>
      <c r="N23" s="946"/>
      <c r="O23" s="946"/>
      <c r="P23" s="946"/>
      <c r="Q23" s="946"/>
      <c r="R23" s="946"/>
      <c r="S23" s="946"/>
      <c r="T23" s="946"/>
      <c r="U23" s="947">
        <f>SUM(AE23:AO23)</f>
        <v>14074</v>
      </c>
      <c r="V23" s="947"/>
      <c r="W23" s="947"/>
      <c r="X23" s="947"/>
      <c r="Y23" s="947"/>
      <c r="Z23" s="947"/>
      <c r="AA23" s="947"/>
      <c r="AB23" s="947"/>
      <c r="AC23" s="947"/>
      <c r="AD23" s="947"/>
      <c r="AE23" s="947">
        <v>12810</v>
      </c>
      <c r="AF23" s="947"/>
      <c r="AG23" s="947"/>
      <c r="AH23" s="947"/>
      <c r="AI23" s="947"/>
      <c r="AJ23" s="947"/>
      <c r="AK23" s="947"/>
      <c r="AL23" s="947"/>
      <c r="AM23" s="947"/>
      <c r="AN23" s="947"/>
      <c r="AO23" s="947">
        <v>1264</v>
      </c>
      <c r="AP23" s="947"/>
      <c r="AQ23" s="947"/>
      <c r="AR23" s="947"/>
      <c r="AS23" s="947"/>
      <c r="AT23" s="947"/>
      <c r="AU23" s="947"/>
      <c r="AV23" s="947"/>
      <c r="AW23" s="947"/>
      <c r="AX23" s="947"/>
      <c r="AY23" s="223"/>
      <c r="AZ23" s="223"/>
      <c r="BA23" s="223"/>
      <c r="BB23" s="223"/>
      <c r="BC23" s="223"/>
      <c r="BD23" s="223"/>
      <c r="BE23" s="223"/>
      <c r="BF23" s="223"/>
      <c r="BG23" s="223"/>
      <c r="BH23" s="223"/>
    </row>
    <row r="24" spans="9:44" ht="18" customHeight="1">
      <c r="I24" s="241"/>
      <c r="J24" s="241"/>
      <c r="K24" s="240"/>
      <c r="L24" s="240"/>
      <c r="M24" s="240"/>
      <c r="N24" s="240"/>
      <c r="O24" s="202"/>
      <c r="P24" s="202"/>
      <c r="Q24" s="202"/>
      <c r="R24" s="202"/>
      <c r="S24" s="202"/>
      <c r="T24" s="202"/>
      <c r="U24" s="202"/>
      <c r="V24" s="202"/>
      <c r="W24" s="202"/>
      <c r="X24" s="202"/>
      <c r="Y24" s="202"/>
      <c r="Z24" s="202"/>
      <c r="AA24" s="202"/>
      <c r="AB24" s="202"/>
      <c r="AC24" s="202"/>
      <c r="AD24" s="208"/>
      <c r="AE24" s="208"/>
      <c r="AF24" s="208"/>
      <c r="AG24" s="208"/>
      <c r="AH24" s="208"/>
      <c r="AI24" s="200"/>
      <c r="AJ24" s="200"/>
      <c r="AK24" s="200"/>
      <c r="AL24" s="200"/>
      <c r="AM24" s="200"/>
      <c r="AN24" s="208"/>
      <c r="AO24" s="208"/>
      <c r="AP24" s="208"/>
      <c r="AQ24" s="208"/>
      <c r="AR24" s="208"/>
    </row>
    <row r="25" spans="1:47" ht="18" customHeight="1">
      <c r="A25" s="184"/>
      <c r="B25" s="184"/>
      <c r="C25" s="184"/>
      <c r="D25" s="184"/>
      <c r="E25" s="184"/>
      <c r="F25" s="184"/>
      <c r="G25" s="184"/>
      <c r="H25" s="184"/>
      <c r="I25" s="184"/>
      <c r="J25" s="184"/>
      <c r="K25" s="184"/>
      <c r="L25" s="184"/>
      <c r="M25" s="184"/>
      <c r="N25" s="184"/>
      <c r="O25" s="184"/>
      <c r="P25" s="184"/>
      <c r="Q25" s="184"/>
      <c r="R25" s="184"/>
      <c r="S25" s="184"/>
      <c r="T25" s="184"/>
      <c r="U25" s="184"/>
      <c r="V25" s="184"/>
      <c r="W25" s="184"/>
      <c r="X25" s="184"/>
      <c r="Y25" s="184"/>
      <c r="Z25" s="184"/>
      <c r="AA25" s="184"/>
      <c r="AB25" s="184"/>
      <c r="AC25" s="184"/>
      <c r="AD25" s="184"/>
      <c r="AE25" s="184"/>
      <c r="AF25" s="184"/>
      <c r="AG25" s="184"/>
      <c r="AH25" s="184"/>
      <c r="AI25" s="184"/>
      <c r="AJ25" s="184"/>
      <c r="AK25" s="184"/>
      <c r="AL25" s="184"/>
      <c r="AM25" s="184"/>
      <c r="AN25" s="184"/>
      <c r="AO25" s="184"/>
      <c r="AP25" s="184"/>
      <c r="AQ25" s="184"/>
      <c r="AR25" s="184"/>
      <c r="AS25" s="184"/>
      <c r="AT25" s="184"/>
      <c r="AU25" s="184"/>
    </row>
    <row r="26" spans="1:51" ht="18" customHeight="1" thickBot="1">
      <c r="A26" s="187" t="s">
        <v>477</v>
      </c>
      <c r="B26" s="240"/>
      <c r="C26" s="240"/>
      <c r="D26" s="240"/>
      <c r="E26" s="240"/>
      <c r="I26" s="241"/>
      <c r="J26" s="241"/>
      <c r="K26" s="241"/>
      <c r="L26" s="241"/>
      <c r="M26" s="241"/>
      <c r="N26" s="241"/>
      <c r="O26" s="202"/>
      <c r="P26" s="202"/>
      <c r="Q26" s="202"/>
      <c r="R26" s="202"/>
      <c r="S26" s="202"/>
      <c r="T26" s="202"/>
      <c r="U26" s="202"/>
      <c r="V26" s="202"/>
      <c r="W26" s="202"/>
      <c r="X26" s="202"/>
      <c r="Y26" s="202"/>
      <c r="Z26" s="202"/>
      <c r="AA26" s="202"/>
      <c r="AB26" s="202"/>
      <c r="AC26" s="202"/>
      <c r="AD26" s="208"/>
      <c r="AE26" s="208"/>
      <c r="AF26" s="208"/>
      <c r="AG26" s="208"/>
      <c r="AH26" s="208"/>
      <c r="AI26" s="208"/>
      <c r="AJ26" s="208"/>
      <c r="AK26" s="208"/>
      <c r="AL26" s="208"/>
      <c r="AM26" s="208"/>
      <c r="AN26" s="200"/>
      <c r="AO26" s="200"/>
      <c r="AQ26" s="200"/>
      <c r="AR26" s="190"/>
      <c r="AS26" s="190"/>
      <c r="AT26" s="190"/>
      <c r="AU26" s="190"/>
      <c r="AV26" s="190"/>
      <c r="AW26" s="190"/>
      <c r="AX26" s="190"/>
      <c r="AY26" s="238"/>
    </row>
    <row r="27" spans="1:60" ht="30" customHeight="1">
      <c r="A27" s="931" t="s">
        <v>74</v>
      </c>
      <c r="B27" s="932"/>
      <c r="C27" s="932"/>
      <c r="D27" s="932"/>
      <c r="E27" s="932"/>
      <c r="F27" s="932"/>
      <c r="G27" s="932"/>
      <c r="H27" s="932"/>
      <c r="I27" s="932"/>
      <c r="J27" s="932"/>
      <c r="K27" s="467" t="s">
        <v>75</v>
      </c>
      <c r="L27" s="467"/>
      <c r="M27" s="467"/>
      <c r="N27" s="467"/>
      <c r="O27" s="467"/>
      <c r="P27" s="467"/>
      <c r="Q27" s="467" t="s">
        <v>76</v>
      </c>
      <c r="R27" s="467"/>
      <c r="S27" s="467"/>
      <c r="T27" s="467"/>
      <c r="U27" s="467"/>
      <c r="V27" s="467" t="s">
        <v>478</v>
      </c>
      <c r="W27" s="467"/>
      <c r="X27" s="467"/>
      <c r="Y27" s="467"/>
      <c r="Z27" s="467"/>
      <c r="AA27" s="467"/>
      <c r="AB27" s="467" t="s">
        <v>479</v>
      </c>
      <c r="AC27" s="467"/>
      <c r="AD27" s="467"/>
      <c r="AE27" s="467"/>
      <c r="AF27" s="467"/>
      <c r="AG27" s="467"/>
      <c r="AH27" s="467" t="s">
        <v>480</v>
      </c>
      <c r="AI27" s="467"/>
      <c r="AJ27" s="467"/>
      <c r="AK27" s="467"/>
      <c r="AL27" s="467"/>
      <c r="AM27" s="467"/>
      <c r="AN27" s="467" t="s">
        <v>481</v>
      </c>
      <c r="AO27" s="467"/>
      <c r="AP27" s="467"/>
      <c r="AQ27" s="467"/>
      <c r="AR27" s="467"/>
      <c r="AS27" s="467"/>
      <c r="AT27" s="467" t="s">
        <v>482</v>
      </c>
      <c r="AU27" s="467"/>
      <c r="AV27" s="467"/>
      <c r="AW27" s="467"/>
      <c r="AX27" s="457"/>
      <c r="AY27" s="209"/>
      <c r="AZ27" s="209"/>
      <c r="BA27" s="209"/>
      <c r="BB27" s="209"/>
      <c r="BC27" s="209"/>
      <c r="BD27" s="209"/>
      <c r="BE27" s="209"/>
      <c r="BF27" s="209"/>
      <c r="BG27" s="209"/>
      <c r="BH27" s="209"/>
    </row>
    <row r="28" spans="1:60" ht="15" customHeight="1">
      <c r="A28" s="922" t="s">
        <v>0</v>
      </c>
      <c r="B28" s="922"/>
      <c r="C28" s="922"/>
      <c r="D28" s="922"/>
      <c r="E28" s="922"/>
      <c r="F28" s="922"/>
      <c r="G28" s="922"/>
      <c r="H28" s="922"/>
      <c r="I28" s="922"/>
      <c r="J28" s="923"/>
      <c r="K28" s="469">
        <v>156496</v>
      </c>
      <c r="L28" s="470"/>
      <c r="M28" s="470"/>
      <c r="N28" s="470"/>
      <c r="O28" s="470"/>
      <c r="P28" s="470"/>
      <c r="Q28" s="917">
        <v>8734</v>
      </c>
      <c r="R28" s="917"/>
      <c r="S28" s="917"/>
      <c r="T28" s="917"/>
      <c r="U28" s="917"/>
      <c r="V28" s="470">
        <v>16098</v>
      </c>
      <c r="W28" s="470"/>
      <c r="X28" s="470"/>
      <c r="Y28" s="470"/>
      <c r="Z28" s="470"/>
      <c r="AA28" s="470"/>
      <c r="AB28" s="470">
        <v>15228</v>
      </c>
      <c r="AC28" s="470"/>
      <c r="AD28" s="470"/>
      <c r="AE28" s="470"/>
      <c r="AF28" s="470"/>
      <c r="AG28" s="470"/>
      <c r="AH28" s="470">
        <v>18840</v>
      </c>
      <c r="AI28" s="470"/>
      <c r="AJ28" s="470"/>
      <c r="AK28" s="470"/>
      <c r="AL28" s="470"/>
      <c r="AM28" s="470"/>
      <c r="AN28" s="917">
        <v>14568</v>
      </c>
      <c r="AO28" s="917"/>
      <c r="AP28" s="917"/>
      <c r="AQ28" s="917"/>
      <c r="AR28" s="917"/>
      <c r="AS28" s="917"/>
      <c r="AT28" s="470">
        <v>854</v>
      </c>
      <c r="AU28" s="470"/>
      <c r="AV28" s="470"/>
      <c r="AW28" s="470"/>
      <c r="AX28" s="470"/>
      <c r="AY28" s="208"/>
      <c r="AZ28" s="200"/>
      <c r="BA28" s="200"/>
      <c r="BB28" s="200"/>
      <c r="BC28" s="200"/>
      <c r="BD28" s="200"/>
      <c r="BE28" s="200"/>
      <c r="BF28" s="200"/>
      <c r="BG28" s="200"/>
      <c r="BH28" s="200"/>
    </row>
    <row r="29" spans="1:60" ht="15" customHeight="1">
      <c r="A29" s="935">
        <v>19</v>
      </c>
      <c r="B29" s="935"/>
      <c r="C29" s="935"/>
      <c r="D29" s="935"/>
      <c r="E29" s="935"/>
      <c r="F29" s="935"/>
      <c r="G29" s="935"/>
      <c r="H29" s="935"/>
      <c r="I29" s="935"/>
      <c r="J29" s="936"/>
      <c r="K29" s="469">
        <v>148906</v>
      </c>
      <c r="L29" s="470"/>
      <c r="M29" s="470"/>
      <c r="N29" s="470"/>
      <c r="O29" s="470"/>
      <c r="P29" s="470"/>
      <c r="Q29" s="917">
        <v>6855</v>
      </c>
      <c r="R29" s="917"/>
      <c r="S29" s="917"/>
      <c r="T29" s="917"/>
      <c r="U29" s="917"/>
      <c r="V29" s="470">
        <v>14843</v>
      </c>
      <c r="W29" s="470"/>
      <c r="X29" s="470"/>
      <c r="Y29" s="470"/>
      <c r="Z29" s="470"/>
      <c r="AA29" s="470"/>
      <c r="AB29" s="470">
        <v>12186</v>
      </c>
      <c r="AC29" s="470"/>
      <c r="AD29" s="470"/>
      <c r="AE29" s="470"/>
      <c r="AF29" s="470"/>
      <c r="AG29" s="470"/>
      <c r="AH29" s="470">
        <v>17456</v>
      </c>
      <c r="AI29" s="470"/>
      <c r="AJ29" s="470"/>
      <c r="AK29" s="470"/>
      <c r="AL29" s="470"/>
      <c r="AM29" s="470"/>
      <c r="AN29" s="917">
        <v>21602</v>
      </c>
      <c r="AO29" s="917"/>
      <c r="AP29" s="917"/>
      <c r="AQ29" s="917"/>
      <c r="AR29" s="917"/>
      <c r="AS29" s="917"/>
      <c r="AT29" s="470">
        <v>1478</v>
      </c>
      <c r="AU29" s="470"/>
      <c r="AV29" s="470"/>
      <c r="AW29" s="470"/>
      <c r="AX29" s="470"/>
      <c r="AY29" s="208"/>
      <c r="AZ29" s="200"/>
      <c r="BA29" s="200"/>
      <c r="BB29" s="200"/>
      <c r="BC29" s="200"/>
      <c r="BD29" s="200"/>
      <c r="BE29" s="200"/>
      <c r="BF29" s="200"/>
      <c r="BG29" s="200"/>
      <c r="BH29" s="200"/>
    </row>
    <row r="30" spans="1:60" ht="15" customHeight="1">
      <c r="A30" s="933">
        <v>20</v>
      </c>
      <c r="B30" s="933"/>
      <c r="C30" s="933"/>
      <c r="D30" s="933"/>
      <c r="E30" s="933"/>
      <c r="F30" s="933"/>
      <c r="G30" s="933"/>
      <c r="H30" s="933"/>
      <c r="I30" s="933"/>
      <c r="J30" s="934"/>
      <c r="K30" s="483">
        <f>SUM(K32:P45)</f>
        <v>163561</v>
      </c>
      <c r="L30" s="484"/>
      <c r="M30" s="484"/>
      <c r="N30" s="484"/>
      <c r="O30" s="484"/>
      <c r="P30" s="484"/>
      <c r="Q30" s="918">
        <f>SUM(Q32:U45)</f>
        <v>7974</v>
      </c>
      <c r="R30" s="918"/>
      <c r="S30" s="918"/>
      <c r="T30" s="918"/>
      <c r="U30" s="918"/>
      <c r="V30" s="484">
        <f>SUM(V32:AA45)</f>
        <v>15266</v>
      </c>
      <c r="W30" s="484"/>
      <c r="X30" s="484"/>
      <c r="Y30" s="484"/>
      <c r="Z30" s="484"/>
      <c r="AA30" s="484"/>
      <c r="AB30" s="484">
        <f>SUM(AB32:AG45)</f>
        <v>18468</v>
      </c>
      <c r="AC30" s="484"/>
      <c r="AD30" s="484"/>
      <c r="AE30" s="484"/>
      <c r="AF30" s="484"/>
      <c r="AG30" s="484"/>
      <c r="AH30" s="484">
        <f>SUM(AH32:AM45)</f>
        <v>19806</v>
      </c>
      <c r="AI30" s="484"/>
      <c r="AJ30" s="484"/>
      <c r="AK30" s="484"/>
      <c r="AL30" s="484"/>
      <c r="AM30" s="484"/>
      <c r="AN30" s="918">
        <f>SUM(AN32:AS45)</f>
        <v>22807</v>
      </c>
      <c r="AO30" s="918"/>
      <c r="AP30" s="918"/>
      <c r="AQ30" s="918"/>
      <c r="AR30" s="918"/>
      <c r="AS30" s="918"/>
      <c r="AT30" s="484">
        <f>SUM(AT32:AX45)</f>
        <v>1786</v>
      </c>
      <c r="AU30" s="484"/>
      <c r="AV30" s="484"/>
      <c r="AW30" s="484"/>
      <c r="AX30" s="484"/>
      <c r="AY30" s="208"/>
      <c r="AZ30" s="200"/>
      <c r="BA30" s="200"/>
      <c r="BB30" s="200"/>
      <c r="BC30" s="200"/>
      <c r="BD30" s="200"/>
      <c r="BE30" s="200"/>
      <c r="BF30" s="200"/>
      <c r="BG30" s="200"/>
      <c r="BH30" s="200"/>
    </row>
    <row r="31" spans="1:60" ht="15" customHeight="1">
      <c r="A31" s="922"/>
      <c r="B31" s="922"/>
      <c r="C31" s="922"/>
      <c r="D31" s="922"/>
      <c r="E31" s="922"/>
      <c r="F31" s="922"/>
      <c r="G31" s="922"/>
      <c r="H31" s="922"/>
      <c r="I31" s="922"/>
      <c r="J31" s="923"/>
      <c r="K31" s="469"/>
      <c r="L31" s="470"/>
      <c r="M31" s="470"/>
      <c r="N31" s="470"/>
      <c r="O31" s="470"/>
      <c r="P31" s="470"/>
      <c r="Q31" s="917"/>
      <c r="R31" s="917"/>
      <c r="S31" s="917"/>
      <c r="T31" s="917"/>
      <c r="U31" s="917"/>
      <c r="V31" s="470"/>
      <c r="W31" s="470"/>
      <c r="X31" s="470"/>
      <c r="Y31" s="470"/>
      <c r="Z31" s="470"/>
      <c r="AA31" s="470"/>
      <c r="AB31" s="470"/>
      <c r="AC31" s="470"/>
      <c r="AD31" s="470"/>
      <c r="AE31" s="470"/>
      <c r="AF31" s="470"/>
      <c r="AG31" s="470"/>
      <c r="AH31" s="470"/>
      <c r="AI31" s="470"/>
      <c r="AJ31" s="470"/>
      <c r="AK31" s="470"/>
      <c r="AL31" s="470"/>
      <c r="AM31" s="470"/>
      <c r="AN31" s="917"/>
      <c r="AO31" s="917"/>
      <c r="AP31" s="917"/>
      <c r="AQ31" s="917"/>
      <c r="AR31" s="917"/>
      <c r="AS31" s="917"/>
      <c r="AT31" s="470"/>
      <c r="AU31" s="470"/>
      <c r="AV31" s="470"/>
      <c r="AW31" s="470"/>
      <c r="AX31" s="470"/>
      <c r="AY31" s="200"/>
      <c r="AZ31" s="200"/>
      <c r="BA31" s="200"/>
      <c r="BB31" s="200"/>
      <c r="BC31" s="200"/>
      <c r="BD31" s="200"/>
      <c r="BE31" s="200"/>
      <c r="BF31" s="200"/>
      <c r="BG31" s="200"/>
      <c r="BH31" s="200"/>
    </row>
    <row r="32" spans="1:60" ht="15" customHeight="1">
      <c r="A32" s="922" t="s">
        <v>113</v>
      </c>
      <c r="B32" s="922"/>
      <c r="C32" s="922"/>
      <c r="D32" s="922"/>
      <c r="E32" s="922"/>
      <c r="F32" s="922"/>
      <c r="G32" s="922"/>
      <c r="H32" s="922"/>
      <c r="I32" s="922"/>
      <c r="J32" s="923"/>
      <c r="K32" s="469">
        <v>14211</v>
      </c>
      <c r="L32" s="470"/>
      <c r="M32" s="470"/>
      <c r="N32" s="470"/>
      <c r="O32" s="470"/>
      <c r="P32" s="470"/>
      <c r="Q32" s="917">
        <v>963</v>
      </c>
      <c r="R32" s="917"/>
      <c r="S32" s="917"/>
      <c r="T32" s="917"/>
      <c r="U32" s="917"/>
      <c r="V32" s="470">
        <v>1411</v>
      </c>
      <c r="W32" s="470"/>
      <c r="X32" s="470"/>
      <c r="Y32" s="470"/>
      <c r="Z32" s="470"/>
      <c r="AA32" s="470"/>
      <c r="AB32" s="470">
        <v>1192</v>
      </c>
      <c r="AC32" s="470"/>
      <c r="AD32" s="470"/>
      <c r="AE32" s="470"/>
      <c r="AF32" s="470"/>
      <c r="AG32" s="470"/>
      <c r="AH32" s="470">
        <v>2332</v>
      </c>
      <c r="AI32" s="470"/>
      <c r="AJ32" s="470"/>
      <c r="AK32" s="470"/>
      <c r="AL32" s="470"/>
      <c r="AM32" s="470"/>
      <c r="AN32" s="917">
        <v>1452</v>
      </c>
      <c r="AO32" s="917"/>
      <c r="AP32" s="917"/>
      <c r="AQ32" s="917"/>
      <c r="AR32" s="917"/>
      <c r="AS32" s="917"/>
      <c r="AT32" s="470">
        <v>172</v>
      </c>
      <c r="AU32" s="470"/>
      <c r="AV32" s="470"/>
      <c r="AW32" s="470"/>
      <c r="AX32" s="470"/>
      <c r="AY32" s="208"/>
      <c r="AZ32" s="200"/>
      <c r="BA32" s="200"/>
      <c r="BB32" s="200"/>
      <c r="BC32" s="200"/>
      <c r="BD32" s="200"/>
      <c r="BE32" s="200"/>
      <c r="BF32" s="200"/>
      <c r="BG32" s="200"/>
      <c r="BH32" s="200"/>
    </row>
    <row r="33" spans="1:60" ht="15" customHeight="1">
      <c r="A33" s="922" t="s">
        <v>344</v>
      </c>
      <c r="B33" s="922"/>
      <c r="C33" s="922"/>
      <c r="D33" s="922"/>
      <c r="E33" s="922"/>
      <c r="F33" s="922"/>
      <c r="G33" s="922"/>
      <c r="H33" s="922"/>
      <c r="I33" s="922"/>
      <c r="J33" s="923"/>
      <c r="K33" s="469">
        <v>13265</v>
      </c>
      <c r="L33" s="470"/>
      <c r="M33" s="470"/>
      <c r="N33" s="470"/>
      <c r="O33" s="470"/>
      <c r="P33" s="470"/>
      <c r="Q33" s="917">
        <v>931</v>
      </c>
      <c r="R33" s="917"/>
      <c r="S33" s="917"/>
      <c r="T33" s="917"/>
      <c r="U33" s="917"/>
      <c r="V33" s="470">
        <v>892</v>
      </c>
      <c r="W33" s="470"/>
      <c r="X33" s="470"/>
      <c r="Y33" s="470"/>
      <c r="Z33" s="470"/>
      <c r="AA33" s="470"/>
      <c r="AB33" s="470">
        <v>1133</v>
      </c>
      <c r="AC33" s="470"/>
      <c r="AD33" s="470"/>
      <c r="AE33" s="470"/>
      <c r="AF33" s="470"/>
      <c r="AG33" s="470"/>
      <c r="AH33" s="470">
        <v>1599</v>
      </c>
      <c r="AI33" s="470"/>
      <c r="AJ33" s="470"/>
      <c r="AK33" s="470"/>
      <c r="AL33" s="470"/>
      <c r="AM33" s="470"/>
      <c r="AN33" s="917">
        <v>1772</v>
      </c>
      <c r="AO33" s="917"/>
      <c r="AP33" s="917"/>
      <c r="AQ33" s="917"/>
      <c r="AR33" s="917"/>
      <c r="AS33" s="917"/>
      <c r="AT33" s="470">
        <v>141</v>
      </c>
      <c r="AU33" s="470"/>
      <c r="AV33" s="470"/>
      <c r="AW33" s="470"/>
      <c r="AX33" s="470"/>
      <c r="AY33" s="200"/>
      <c r="AZ33" s="200"/>
      <c r="BA33" s="200"/>
      <c r="BB33" s="200"/>
      <c r="BC33" s="200"/>
      <c r="BD33" s="200"/>
      <c r="BE33" s="200"/>
      <c r="BF33" s="200"/>
      <c r="BG33" s="200"/>
      <c r="BH33" s="200"/>
    </row>
    <row r="34" spans="1:60" ht="15" customHeight="1">
      <c r="A34" s="922" t="s">
        <v>48</v>
      </c>
      <c r="B34" s="922"/>
      <c r="C34" s="922"/>
      <c r="D34" s="922"/>
      <c r="E34" s="922"/>
      <c r="F34" s="922"/>
      <c r="G34" s="922"/>
      <c r="H34" s="922"/>
      <c r="I34" s="922"/>
      <c r="J34" s="923"/>
      <c r="K34" s="469">
        <v>14546</v>
      </c>
      <c r="L34" s="470"/>
      <c r="M34" s="470"/>
      <c r="N34" s="470"/>
      <c r="O34" s="470"/>
      <c r="P34" s="470"/>
      <c r="Q34" s="920">
        <v>598</v>
      </c>
      <c r="R34" s="920"/>
      <c r="S34" s="920"/>
      <c r="T34" s="920"/>
      <c r="U34" s="920"/>
      <c r="V34" s="470">
        <v>1349</v>
      </c>
      <c r="W34" s="470"/>
      <c r="X34" s="470"/>
      <c r="Y34" s="470"/>
      <c r="Z34" s="470"/>
      <c r="AA34" s="470"/>
      <c r="AB34" s="490">
        <v>1262</v>
      </c>
      <c r="AC34" s="490"/>
      <c r="AD34" s="490"/>
      <c r="AE34" s="490"/>
      <c r="AF34" s="490"/>
      <c r="AG34" s="490"/>
      <c r="AH34" s="470">
        <v>1870</v>
      </c>
      <c r="AI34" s="470"/>
      <c r="AJ34" s="470"/>
      <c r="AK34" s="470"/>
      <c r="AL34" s="470"/>
      <c r="AM34" s="470"/>
      <c r="AN34" s="917">
        <v>1830</v>
      </c>
      <c r="AO34" s="917"/>
      <c r="AP34" s="917"/>
      <c r="AQ34" s="917"/>
      <c r="AR34" s="917"/>
      <c r="AS34" s="917"/>
      <c r="AT34" s="470">
        <v>84</v>
      </c>
      <c r="AU34" s="470"/>
      <c r="AV34" s="470"/>
      <c r="AW34" s="470"/>
      <c r="AX34" s="470"/>
      <c r="AY34" s="245"/>
      <c r="AZ34" s="192"/>
      <c r="BA34" s="245"/>
      <c r="BB34" s="192"/>
      <c r="BC34" s="245"/>
      <c r="BD34" s="192"/>
      <c r="BE34" s="245"/>
      <c r="BF34" s="245"/>
      <c r="BG34" s="245"/>
      <c r="BH34" s="245"/>
    </row>
    <row r="35" spans="1:60" ht="15" customHeight="1">
      <c r="A35" s="922" t="s">
        <v>49</v>
      </c>
      <c r="B35" s="922"/>
      <c r="C35" s="922"/>
      <c r="D35" s="922"/>
      <c r="E35" s="922"/>
      <c r="F35" s="922"/>
      <c r="G35" s="922"/>
      <c r="H35" s="922"/>
      <c r="I35" s="922"/>
      <c r="J35" s="923"/>
      <c r="K35" s="469">
        <v>13536</v>
      </c>
      <c r="L35" s="470"/>
      <c r="M35" s="470"/>
      <c r="N35" s="470"/>
      <c r="O35" s="470"/>
      <c r="P35" s="470"/>
      <c r="Q35" s="917">
        <v>609</v>
      </c>
      <c r="R35" s="917"/>
      <c r="S35" s="917"/>
      <c r="T35" s="917"/>
      <c r="U35" s="917"/>
      <c r="V35" s="470">
        <v>1665</v>
      </c>
      <c r="W35" s="470"/>
      <c r="X35" s="470"/>
      <c r="Y35" s="470"/>
      <c r="Z35" s="470"/>
      <c r="AA35" s="470"/>
      <c r="AB35" s="470">
        <v>1828</v>
      </c>
      <c r="AC35" s="470"/>
      <c r="AD35" s="470"/>
      <c r="AE35" s="470"/>
      <c r="AF35" s="470"/>
      <c r="AG35" s="470"/>
      <c r="AH35" s="470">
        <v>1133</v>
      </c>
      <c r="AI35" s="470"/>
      <c r="AJ35" s="470"/>
      <c r="AK35" s="470"/>
      <c r="AL35" s="470"/>
      <c r="AM35" s="470"/>
      <c r="AN35" s="917">
        <v>1275</v>
      </c>
      <c r="AO35" s="917"/>
      <c r="AP35" s="917"/>
      <c r="AQ35" s="917"/>
      <c r="AR35" s="917"/>
      <c r="AS35" s="917"/>
      <c r="AT35" s="470">
        <v>146</v>
      </c>
      <c r="AU35" s="470"/>
      <c r="AV35" s="470"/>
      <c r="AW35" s="470"/>
      <c r="AX35" s="470"/>
      <c r="AY35" s="200"/>
      <c r="AZ35" s="200"/>
      <c r="BA35" s="200"/>
      <c r="BB35" s="200"/>
      <c r="BC35" s="200"/>
      <c r="BD35" s="200"/>
      <c r="BE35" s="200"/>
      <c r="BF35" s="200"/>
      <c r="BG35" s="200"/>
      <c r="BH35" s="200"/>
    </row>
    <row r="36" spans="1:60" ht="15" customHeight="1">
      <c r="A36" s="922" t="s">
        <v>50</v>
      </c>
      <c r="B36" s="922"/>
      <c r="C36" s="922"/>
      <c r="D36" s="922"/>
      <c r="E36" s="922"/>
      <c r="F36" s="922"/>
      <c r="G36" s="922"/>
      <c r="H36" s="922"/>
      <c r="I36" s="922"/>
      <c r="J36" s="923"/>
      <c r="K36" s="469">
        <v>13678</v>
      </c>
      <c r="L36" s="470"/>
      <c r="M36" s="470"/>
      <c r="N36" s="470"/>
      <c r="O36" s="470"/>
      <c r="P36" s="470"/>
      <c r="Q36" s="917">
        <v>560</v>
      </c>
      <c r="R36" s="917"/>
      <c r="S36" s="917"/>
      <c r="T36" s="917"/>
      <c r="U36" s="917"/>
      <c r="V36" s="470">
        <v>833</v>
      </c>
      <c r="W36" s="470"/>
      <c r="X36" s="470"/>
      <c r="Y36" s="470"/>
      <c r="Z36" s="470"/>
      <c r="AA36" s="470"/>
      <c r="AB36" s="470">
        <v>2319</v>
      </c>
      <c r="AC36" s="470"/>
      <c r="AD36" s="470"/>
      <c r="AE36" s="470"/>
      <c r="AF36" s="470"/>
      <c r="AG36" s="470"/>
      <c r="AH36" s="470">
        <v>1612</v>
      </c>
      <c r="AI36" s="470"/>
      <c r="AJ36" s="470"/>
      <c r="AK36" s="470"/>
      <c r="AL36" s="470"/>
      <c r="AM36" s="470"/>
      <c r="AN36" s="917">
        <v>601</v>
      </c>
      <c r="AO36" s="917"/>
      <c r="AP36" s="917"/>
      <c r="AQ36" s="917"/>
      <c r="AR36" s="917"/>
      <c r="AS36" s="917"/>
      <c r="AT36" s="470">
        <v>186</v>
      </c>
      <c r="AU36" s="470"/>
      <c r="AV36" s="470"/>
      <c r="AW36" s="470"/>
      <c r="AX36" s="470"/>
      <c r="AY36" s="200"/>
      <c r="AZ36" s="200"/>
      <c r="BA36" s="200"/>
      <c r="BB36" s="200"/>
      <c r="BC36" s="200"/>
      <c r="BD36" s="200"/>
      <c r="BE36" s="200"/>
      <c r="BF36" s="200"/>
      <c r="BG36" s="200"/>
      <c r="BH36" s="200"/>
    </row>
    <row r="37" spans="1:60" ht="15" customHeight="1">
      <c r="A37" s="922"/>
      <c r="B37" s="922"/>
      <c r="C37" s="922"/>
      <c r="D37" s="922"/>
      <c r="E37" s="922"/>
      <c r="F37" s="922"/>
      <c r="G37" s="922"/>
      <c r="H37" s="922"/>
      <c r="I37" s="922"/>
      <c r="J37" s="923"/>
      <c r="K37" s="469"/>
      <c r="L37" s="470"/>
      <c r="M37" s="470"/>
      <c r="N37" s="470"/>
      <c r="O37" s="470"/>
      <c r="P37" s="470"/>
      <c r="Q37" s="917"/>
      <c r="R37" s="917"/>
      <c r="S37" s="917"/>
      <c r="T37" s="917"/>
      <c r="U37" s="917"/>
      <c r="V37" s="470"/>
      <c r="W37" s="470"/>
      <c r="X37" s="470"/>
      <c r="Y37" s="470"/>
      <c r="Z37" s="470"/>
      <c r="AA37" s="470"/>
      <c r="AB37" s="470"/>
      <c r="AC37" s="470"/>
      <c r="AD37" s="470"/>
      <c r="AE37" s="470"/>
      <c r="AF37" s="470"/>
      <c r="AG37" s="470"/>
      <c r="AH37" s="470"/>
      <c r="AI37" s="470"/>
      <c r="AJ37" s="470"/>
      <c r="AK37" s="470"/>
      <c r="AL37" s="470"/>
      <c r="AM37" s="470"/>
      <c r="AN37" s="917"/>
      <c r="AO37" s="917"/>
      <c r="AP37" s="917"/>
      <c r="AQ37" s="917"/>
      <c r="AR37" s="917"/>
      <c r="AS37" s="917"/>
      <c r="AT37" s="470"/>
      <c r="AU37" s="470"/>
      <c r="AV37" s="470"/>
      <c r="AW37" s="470"/>
      <c r="AX37" s="470"/>
      <c r="AY37" s="200"/>
      <c r="AZ37" s="200"/>
      <c r="BA37" s="200"/>
      <c r="BB37" s="200"/>
      <c r="BC37" s="200"/>
      <c r="BD37" s="200"/>
      <c r="BE37" s="200"/>
      <c r="BF37" s="200"/>
      <c r="BG37" s="200"/>
      <c r="BH37" s="200"/>
    </row>
    <row r="38" spans="1:60" ht="15" customHeight="1">
      <c r="A38" s="922" t="s">
        <v>51</v>
      </c>
      <c r="B38" s="922"/>
      <c r="C38" s="922"/>
      <c r="D38" s="922"/>
      <c r="E38" s="922"/>
      <c r="F38" s="922"/>
      <c r="G38" s="922"/>
      <c r="H38" s="922"/>
      <c r="I38" s="922"/>
      <c r="J38" s="923"/>
      <c r="K38" s="469">
        <v>13915</v>
      </c>
      <c r="L38" s="470"/>
      <c r="M38" s="470"/>
      <c r="N38" s="470"/>
      <c r="O38" s="470"/>
      <c r="P38" s="470"/>
      <c r="Q38" s="917">
        <v>490</v>
      </c>
      <c r="R38" s="917"/>
      <c r="S38" s="917"/>
      <c r="T38" s="917"/>
      <c r="U38" s="917"/>
      <c r="V38" s="470">
        <v>1318</v>
      </c>
      <c r="W38" s="470"/>
      <c r="X38" s="470"/>
      <c r="Y38" s="470"/>
      <c r="Z38" s="470"/>
      <c r="AA38" s="470"/>
      <c r="AB38" s="470">
        <v>1679</v>
      </c>
      <c r="AC38" s="470"/>
      <c r="AD38" s="470"/>
      <c r="AE38" s="470"/>
      <c r="AF38" s="470"/>
      <c r="AG38" s="470"/>
      <c r="AH38" s="470">
        <v>1643</v>
      </c>
      <c r="AI38" s="470"/>
      <c r="AJ38" s="470"/>
      <c r="AK38" s="470"/>
      <c r="AL38" s="470"/>
      <c r="AM38" s="470"/>
      <c r="AN38" s="917">
        <v>1327</v>
      </c>
      <c r="AO38" s="917"/>
      <c r="AP38" s="917"/>
      <c r="AQ38" s="917"/>
      <c r="AR38" s="917"/>
      <c r="AS38" s="917"/>
      <c r="AT38" s="470">
        <v>254</v>
      </c>
      <c r="AU38" s="470"/>
      <c r="AV38" s="470"/>
      <c r="AW38" s="470"/>
      <c r="AX38" s="470"/>
      <c r="AY38" s="208"/>
      <c r="AZ38" s="200"/>
      <c r="BA38" s="200"/>
      <c r="BB38" s="200"/>
      <c r="BC38" s="200"/>
      <c r="BD38" s="200"/>
      <c r="BE38" s="200"/>
      <c r="BF38" s="200"/>
      <c r="BG38" s="200"/>
      <c r="BH38" s="200"/>
    </row>
    <row r="39" spans="1:60" ht="15" customHeight="1">
      <c r="A39" s="922" t="s">
        <v>52</v>
      </c>
      <c r="B39" s="922"/>
      <c r="C39" s="922"/>
      <c r="D39" s="922"/>
      <c r="E39" s="922"/>
      <c r="F39" s="922"/>
      <c r="G39" s="922"/>
      <c r="H39" s="922"/>
      <c r="I39" s="922"/>
      <c r="J39" s="923"/>
      <c r="K39" s="469">
        <v>13762</v>
      </c>
      <c r="L39" s="470"/>
      <c r="M39" s="470"/>
      <c r="N39" s="470"/>
      <c r="O39" s="470"/>
      <c r="P39" s="470"/>
      <c r="Q39" s="917">
        <v>762</v>
      </c>
      <c r="R39" s="917"/>
      <c r="S39" s="917"/>
      <c r="T39" s="917"/>
      <c r="U39" s="917"/>
      <c r="V39" s="470">
        <v>1757</v>
      </c>
      <c r="W39" s="470"/>
      <c r="X39" s="470"/>
      <c r="Y39" s="470"/>
      <c r="Z39" s="470"/>
      <c r="AA39" s="470"/>
      <c r="AB39" s="470">
        <v>1103</v>
      </c>
      <c r="AC39" s="470"/>
      <c r="AD39" s="470"/>
      <c r="AE39" s="470"/>
      <c r="AF39" s="470"/>
      <c r="AG39" s="470"/>
      <c r="AH39" s="470">
        <v>1101</v>
      </c>
      <c r="AI39" s="470"/>
      <c r="AJ39" s="470"/>
      <c r="AK39" s="470"/>
      <c r="AL39" s="470"/>
      <c r="AM39" s="470"/>
      <c r="AN39" s="917">
        <v>1571</v>
      </c>
      <c r="AO39" s="917"/>
      <c r="AP39" s="917"/>
      <c r="AQ39" s="917"/>
      <c r="AR39" s="917"/>
      <c r="AS39" s="917"/>
      <c r="AT39" s="470">
        <v>253</v>
      </c>
      <c r="AU39" s="470"/>
      <c r="AV39" s="470"/>
      <c r="AW39" s="470"/>
      <c r="AX39" s="470"/>
      <c r="AY39" s="200"/>
      <c r="AZ39" s="200"/>
      <c r="BA39" s="200"/>
      <c r="BB39" s="200"/>
      <c r="BC39" s="200"/>
      <c r="BD39" s="200"/>
      <c r="BE39" s="200"/>
      <c r="BF39" s="200"/>
      <c r="BG39" s="200"/>
      <c r="BH39" s="200"/>
    </row>
    <row r="40" spans="1:50" ht="15" customHeight="1">
      <c r="A40" s="922" t="s">
        <v>53</v>
      </c>
      <c r="B40" s="922"/>
      <c r="C40" s="922"/>
      <c r="D40" s="922"/>
      <c r="E40" s="922"/>
      <c r="F40" s="922"/>
      <c r="G40" s="922"/>
      <c r="H40" s="922"/>
      <c r="I40" s="922"/>
      <c r="J40" s="923"/>
      <c r="K40" s="469">
        <v>17364</v>
      </c>
      <c r="L40" s="470"/>
      <c r="M40" s="470"/>
      <c r="N40" s="470"/>
      <c r="O40" s="470"/>
      <c r="P40" s="470"/>
      <c r="Q40" s="917">
        <v>888</v>
      </c>
      <c r="R40" s="917"/>
      <c r="S40" s="917"/>
      <c r="T40" s="917"/>
      <c r="U40" s="917"/>
      <c r="V40" s="470">
        <v>1272</v>
      </c>
      <c r="W40" s="470"/>
      <c r="X40" s="470"/>
      <c r="Y40" s="470"/>
      <c r="Z40" s="470"/>
      <c r="AA40" s="470"/>
      <c r="AB40" s="470">
        <v>1142</v>
      </c>
      <c r="AC40" s="470"/>
      <c r="AD40" s="470"/>
      <c r="AE40" s="470"/>
      <c r="AF40" s="470"/>
      <c r="AG40" s="470"/>
      <c r="AH40" s="470">
        <v>1129</v>
      </c>
      <c r="AI40" s="470"/>
      <c r="AJ40" s="470"/>
      <c r="AK40" s="470"/>
      <c r="AL40" s="470"/>
      <c r="AM40" s="470"/>
      <c r="AN40" s="917">
        <v>6917</v>
      </c>
      <c r="AO40" s="917"/>
      <c r="AP40" s="917"/>
      <c r="AQ40" s="917"/>
      <c r="AR40" s="917"/>
      <c r="AS40" s="917"/>
      <c r="AT40" s="470">
        <v>235</v>
      </c>
      <c r="AU40" s="470"/>
      <c r="AV40" s="470"/>
      <c r="AW40" s="470"/>
      <c r="AX40" s="470"/>
    </row>
    <row r="41" spans="1:50" ht="15" customHeight="1">
      <c r="A41" s="922" t="s">
        <v>54</v>
      </c>
      <c r="B41" s="922"/>
      <c r="C41" s="922"/>
      <c r="D41" s="922"/>
      <c r="E41" s="922"/>
      <c r="F41" s="922"/>
      <c r="G41" s="922"/>
      <c r="H41" s="922"/>
      <c r="I41" s="922"/>
      <c r="J41" s="923"/>
      <c r="K41" s="469">
        <v>12619</v>
      </c>
      <c r="L41" s="470"/>
      <c r="M41" s="470"/>
      <c r="N41" s="470"/>
      <c r="O41" s="470"/>
      <c r="P41" s="470"/>
      <c r="Q41" s="917">
        <v>356</v>
      </c>
      <c r="R41" s="917"/>
      <c r="S41" s="917"/>
      <c r="T41" s="917"/>
      <c r="U41" s="917"/>
      <c r="V41" s="470">
        <v>2165</v>
      </c>
      <c r="W41" s="470"/>
      <c r="X41" s="470"/>
      <c r="Y41" s="470"/>
      <c r="Z41" s="470"/>
      <c r="AA41" s="470"/>
      <c r="AB41" s="470">
        <v>929</v>
      </c>
      <c r="AC41" s="470"/>
      <c r="AD41" s="470"/>
      <c r="AE41" s="470"/>
      <c r="AF41" s="470"/>
      <c r="AG41" s="470"/>
      <c r="AH41" s="470">
        <v>2803</v>
      </c>
      <c r="AI41" s="470"/>
      <c r="AJ41" s="470"/>
      <c r="AK41" s="470"/>
      <c r="AL41" s="470"/>
      <c r="AM41" s="470"/>
      <c r="AN41" s="917">
        <v>1111</v>
      </c>
      <c r="AO41" s="917"/>
      <c r="AP41" s="917"/>
      <c r="AQ41" s="917"/>
      <c r="AR41" s="917"/>
      <c r="AS41" s="917"/>
      <c r="AT41" s="470">
        <v>75</v>
      </c>
      <c r="AU41" s="470"/>
      <c r="AV41" s="470"/>
      <c r="AW41" s="470"/>
      <c r="AX41" s="470"/>
    </row>
    <row r="42" spans="1:50" ht="15" customHeight="1">
      <c r="A42" s="922" t="s">
        <v>1</v>
      </c>
      <c r="B42" s="922"/>
      <c r="C42" s="922"/>
      <c r="D42" s="922"/>
      <c r="E42" s="922"/>
      <c r="F42" s="922"/>
      <c r="G42" s="922"/>
      <c r="H42" s="922"/>
      <c r="I42" s="922"/>
      <c r="J42" s="923"/>
      <c r="K42" s="469">
        <v>11576</v>
      </c>
      <c r="L42" s="470"/>
      <c r="M42" s="470"/>
      <c r="N42" s="470"/>
      <c r="O42" s="470"/>
      <c r="P42" s="470"/>
      <c r="Q42" s="917">
        <v>610</v>
      </c>
      <c r="R42" s="917"/>
      <c r="S42" s="917"/>
      <c r="T42" s="917"/>
      <c r="U42" s="917"/>
      <c r="V42" s="470">
        <v>579</v>
      </c>
      <c r="W42" s="470"/>
      <c r="X42" s="470"/>
      <c r="Y42" s="470"/>
      <c r="Z42" s="470"/>
      <c r="AA42" s="470"/>
      <c r="AB42" s="470">
        <v>1723</v>
      </c>
      <c r="AC42" s="470"/>
      <c r="AD42" s="470"/>
      <c r="AE42" s="470"/>
      <c r="AF42" s="470"/>
      <c r="AG42" s="470"/>
      <c r="AH42" s="470">
        <v>961</v>
      </c>
      <c r="AI42" s="470"/>
      <c r="AJ42" s="470"/>
      <c r="AK42" s="470"/>
      <c r="AL42" s="470"/>
      <c r="AM42" s="470"/>
      <c r="AN42" s="917">
        <v>2551</v>
      </c>
      <c r="AO42" s="917"/>
      <c r="AP42" s="917"/>
      <c r="AQ42" s="917"/>
      <c r="AR42" s="917"/>
      <c r="AS42" s="917"/>
      <c r="AT42" s="470">
        <v>102</v>
      </c>
      <c r="AU42" s="470"/>
      <c r="AV42" s="470"/>
      <c r="AW42" s="470"/>
      <c r="AX42" s="470"/>
    </row>
    <row r="43" spans="1:50" ht="15" customHeight="1">
      <c r="A43" s="922"/>
      <c r="B43" s="922"/>
      <c r="C43" s="922"/>
      <c r="D43" s="922"/>
      <c r="E43" s="922"/>
      <c r="F43" s="922"/>
      <c r="G43" s="922"/>
      <c r="H43" s="922"/>
      <c r="I43" s="922"/>
      <c r="J43" s="923"/>
      <c r="K43" s="469"/>
      <c r="L43" s="470"/>
      <c r="M43" s="470"/>
      <c r="N43" s="470"/>
      <c r="O43" s="470"/>
      <c r="P43" s="470"/>
      <c r="Q43" s="917"/>
      <c r="R43" s="917"/>
      <c r="S43" s="917"/>
      <c r="T43" s="917"/>
      <c r="U43" s="917"/>
      <c r="V43" s="470"/>
      <c r="W43" s="470"/>
      <c r="X43" s="470"/>
      <c r="Y43" s="470"/>
      <c r="Z43" s="470"/>
      <c r="AA43" s="470"/>
      <c r="AB43" s="470"/>
      <c r="AC43" s="470"/>
      <c r="AD43" s="470"/>
      <c r="AE43" s="470"/>
      <c r="AF43" s="470"/>
      <c r="AG43" s="470"/>
      <c r="AH43" s="470"/>
      <c r="AI43" s="470"/>
      <c r="AJ43" s="470"/>
      <c r="AK43" s="470"/>
      <c r="AL43" s="470"/>
      <c r="AM43" s="470"/>
      <c r="AN43" s="917"/>
      <c r="AO43" s="917"/>
      <c r="AP43" s="917"/>
      <c r="AQ43" s="917"/>
      <c r="AR43" s="917"/>
      <c r="AS43" s="917"/>
      <c r="AT43" s="470"/>
      <c r="AU43" s="470"/>
      <c r="AV43" s="470"/>
      <c r="AW43" s="470"/>
      <c r="AX43" s="470"/>
    </row>
    <row r="44" spans="1:50" ht="15" customHeight="1">
      <c r="A44" s="922" t="s">
        <v>55</v>
      </c>
      <c r="B44" s="922"/>
      <c r="C44" s="922"/>
      <c r="D44" s="922"/>
      <c r="E44" s="922"/>
      <c r="F44" s="922"/>
      <c r="G44" s="922"/>
      <c r="H44" s="922"/>
      <c r="I44" s="922"/>
      <c r="J44" s="923"/>
      <c r="K44" s="469">
        <v>11015</v>
      </c>
      <c r="L44" s="470"/>
      <c r="M44" s="470"/>
      <c r="N44" s="470"/>
      <c r="O44" s="470"/>
      <c r="P44" s="470"/>
      <c r="Q44" s="917">
        <v>606</v>
      </c>
      <c r="R44" s="917"/>
      <c r="S44" s="917"/>
      <c r="T44" s="917"/>
      <c r="U44" s="917"/>
      <c r="V44" s="470">
        <v>625</v>
      </c>
      <c r="W44" s="470"/>
      <c r="X44" s="470"/>
      <c r="Y44" s="470"/>
      <c r="Z44" s="470"/>
      <c r="AA44" s="470"/>
      <c r="AB44" s="470">
        <v>1862</v>
      </c>
      <c r="AC44" s="470"/>
      <c r="AD44" s="470"/>
      <c r="AE44" s="470"/>
      <c r="AF44" s="470"/>
      <c r="AG44" s="470"/>
      <c r="AH44" s="470">
        <v>984</v>
      </c>
      <c r="AI44" s="470"/>
      <c r="AJ44" s="470"/>
      <c r="AK44" s="470"/>
      <c r="AL44" s="470"/>
      <c r="AM44" s="470"/>
      <c r="AN44" s="917">
        <v>1423</v>
      </c>
      <c r="AO44" s="917"/>
      <c r="AP44" s="917"/>
      <c r="AQ44" s="917"/>
      <c r="AR44" s="917"/>
      <c r="AS44" s="917"/>
      <c r="AT44" s="470">
        <v>82</v>
      </c>
      <c r="AU44" s="470"/>
      <c r="AV44" s="470"/>
      <c r="AW44" s="470"/>
      <c r="AX44" s="470"/>
    </row>
    <row r="45" spans="1:50" ht="15" customHeight="1">
      <c r="A45" s="928" t="s">
        <v>56</v>
      </c>
      <c r="B45" s="928"/>
      <c r="C45" s="928"/>
      <c r="D45" s="928"/>
      <c r="E45" s="928"/>
      <c r="F45" s="928"/>
      <c r="G45" s="928"/>
      <c r="H45" s="928"/>
      <c r="I45" s="928"/>
      <c r="J45" s="929"/>
      <c r="K45" s="921">
        <v>14074</v>
      </c>
      <c r="L45" s="486"/>
      <c r="M45" s="486"/>
      <c r="N45" s="486"/>
      <c r="O45" s="486"/>
      <c r="P45" s="486"/>
      <c r="Q45" s="919">
        <v>601</v>
      </c>
      <c r="R45" s="919"/>
      <c r="S45" s="919"/>
      <c r="T45" s="919"/>
      <c r="U45" s="919"/>
      <c r="V45" s="486">
        <v>1400</v>
      </c>
      <c r="W45" s="486"/>
      <c r="X45" s="486"/>
      <c r="Y45" s="486"/>
      <c r="Z45" s="486"/>
      <c r="AA45" s="486"/>
      <c r="AB45" s="486">
        <v>2296</v>
      </c>
      <c r="AC45" s="486"/>
      <c r="AD45" s="486"/>
      <c r="AE45" s="486"/>
      <c r="AF45" s="486"/>
      <c r="AG45" s="486"/>
      <c r="AH45" s="486">
        <v>2639</v>
      </c>
      <c r="AI45" s="486"/>
      <c r="AJ45" s="486"/>
      <c r="AK45" s="486"/>
      <c r="AL45" s="486"/>
      <c r="AM45" s="486"/>
      <c r="AN45" s="919">
        <v>977</v>
      </c>
      <c r="AO45" s="919"/>
      <c r="AP45" s="919"/>
      <c r="AQ45" s="919"/>
      <c r="AR45" s="919"/>
      <c r="AS45" s="919"/>
      <c r="AT45" s="486">
        <v>56</v>
      </c>
      <c r="AU45" s="486"/>
      <c r="AV45" s="486"/>
      <c r="AW45" s="486"/>
      <c r="AX45" s="486"/>
    </row>
    <row r="46" spans="3:9" ht="18" customHeight="1">
      <c r="C46" s="196"/>
      <c r="D46" s="196"/>
      <c r="E46" s="196"/>
      <c r="F46" s="196"/>
      <c r="G46" s="196"/>
      <c r="H46" s="196"/>
      <c r="I46" s="196"/>
    </row>
    <row r="47" spans="3:9" ht="18" customHeight="1">
      <c r="C47" s="196"/>
      <c r="D47" s="196"/>
      <c r="E47" s="196"/>
      <c r="F47" s="196"/>
      <c r="G47" s="196"/>
      <c r="H47" s="196"/>
      <c r="I47" s="196"/>
    </row>
    <row r="48" spans="3:9" ht="18" customHeight="1">
      <c r="C48" s="192"/>
      <c r="D48" s="192"/>
      <c r="E48" s="192"/>
      <c r="F48" s="192"/>
      <c r="G48" s="192"/>
      <c r="H48" s="192"/>
      <c r="I48" s="192"/>
    </row>
    <row r="49" spans="3:9" ht="18" customHeight="1">
      <c r="C49" s="202"/>
      <c r="D49" s="202"/>
      <c r="E49" s="202"/>
      <c r="F49" s="202"/>
      <c r="G49" s="202"/>
      <c r="H49" s="202"/>
      <c r="I49" s="202"/>
    </row>
    <row r="50" spans="3:9" ht="18" customHeight="1">
      <c r="C50" s="202"/>
      <c r="D50" s="202"/>
      <c r="E50" s="202"/>
      <c r="F50" s="202"/>
      <c r="G50" s="202"/>
      <c r="H50" s="202"/>
      <c r="I50" s="202"/>
    </row>
    <row r="51" spans="3:9" ht="18" customHeight="1">
      <c r="C51" s="202"/>
      <c r="D51" s="202"/>
      <c r="E51" s="202"/>
      <c r="F51" s="202"/>
      <c r="G51" s="202"/>
      <c r="H51" s="202"/>
      <c r="I51" s="202"/>
    </row>
    <row r="52" spans="3:9" ht="63" customHeight="1">
      <c r="C52" s="203"/>
      <c r="D52" s="203"/>
      <c r="E52" s="203"/>
      <c r="F52" s="203"/>
      <c r="G52" s="203"/>
      <c r="H52" s="203"/>
      <c r="I52" s="203"/>
    </row>
    <row r="53" ht="18" customHeight="1"/>
    <row r="54" spans="3:9" ht="13.5" customHeight="1">
      <c r="C54" s="200"/>
      <c r="D54" s="200"/>
      <c r="E54" s="251"/>
      <c r="F54" s="251"/>
      <c r="G54" s="251"/>
      <c r="H54" s="251"/>
      <c r="I54" s="192"/>
    </row>
    <row r="55" spans="3:9" ht="13.5" customHeight="1">
      <c r="C55" s="208"/>
      <c r="D55" s="208"/>
      <c r="E55" s="241"/>
      <c r="F55" s="241"/>
      <c r="G55" s="251"/>
      <c r="H55" s="251"/>
      <c r="I55" s="202"/>
    </row>
    <row r="56" spans="3:9" ht="13.5" customHeight="1">
      <c r="C56" s="208"/>
      <c r="D56" s="208"/>
      <c r="F56" s="241"/>
      <c r="G56" s="251"/>
      <c r="H56" s="251"/>
      <c r="I56" s="202"/>
    </row>
    <row r="57" spans="3:17" ht="13.5" customHeight="1">
      <c r="C57" s="200"/>
      <c r="D57" s="200"/>
      <c r="F57" s="241"/>
      <c r="G57" s="251"/>
      <c r="H57" s="251"/>
      <c r="I57" s="202"/>
      <c r="J57" s="252"/>
      <c r="M57" s="200"/>
      <c r="N57" s="196"/>
      <c r="O57" s="224"/>
      <c r="P57" s="224"/>
      <c r="Q57" s="219"/>
    </row>
    <row r="58" spans="3:17" ht="13.5" customHeight="1">
      <c r="C58" s="200"/>
      <c r="D58" s="200"/>
      <c r="E58" s="251"/>
      <c r="F58" s="251"/>
      <c r="G58" s="251"/>
      <c r="H58" s="251"/>
      <c r="I58" s="192"/>
      <c r="J58" s="252"/>
      <c r="M58" s="200"/>
      <c r="N58" s="196"/>
      <c r="O58" s="224"/>
      <c r="P58" s="224"/>
      <c r="Q58" s="219"/>
    </row>
    <row r="59" spans="3:17" ht="13.5" customHeight="1">
      <c r="C59" s="200"/>
      <c r="D59" s="200"/>
      <c r="E59" s="241"/>
      <c r="F59" s="241"/>
      <c r="G59" s="251"/>
      <c r="H59" s="251"/>
      <c r="I59" s="202"/>
      <c r="J59" s="253"/>
      <c r="M59" s="200"/>
      <c r="N59" s="196"/>
      <c r="O59" s="224"/>
      <c r="P59" s="224"/>
      <c r="Q59" s="219"/>
    </row>
    <row r="60" spans="3:17" ht="13.5" customHeight="1">
      <c r="C60" s="200"/>
      <c r="D60" s="200"/>
      <c r="F60" s="241"/>
      <c r="G60" s="251"/>
      <c r="H60" s="251"/>
      <c r="I60" s="202"/>
      <c r="J60" s="252"/>
      <c r="M60" s="200"/>
      <c r="N60" s="196"/>
      <c r="O60" s="226"/>
      <c r="P60" s="226"/>
      <c r="Q60" s="227"/>
    </row>
    <row r="61" spans="3:17" ht="13.5" customHeight="1">
      <c r="C61" s="200"/>
      <c r="D61" s="200"/>
      <c r="F61" s="241"/>
      <c r="G61" s="251"/>
      <c r="H61" s="251"/>
      <c r="I61" s="202"/>
      <c r="J61" s="252"/>
      <c r="M61" s="202"/>
      <c r="N61" s="196"/>
      <c r="O61" s="226"/>
      <c r="P61" s="226"/>
      <c r="Q61" s="227"/>
    </row>
    <row r="62" spans="3:17" ht="13.5" customHeight="1">
      <c r="C62" s="208"/>
      <c r="D62" s="208"/>
      <c r="F62" s="241"/>
      <c r="G62" s="251"/>
      <c r="H62" s="251"/>
      <c r="I62" s="202"/>
      <c r="J62" s="252"/>
      <c r="M62" s="208"/>
      <c r="N62" s="196"/>
      <c r="O62" s="224"/>
      <c r="P62" s="224"/>
      <c r="Q62" s="219"/>
    </row>
    <row r="63" spans="3:17" ht="13.5" customHeight="1">
      <c r="C63" s="200"/>
      <c r="D63" s="200"/>
      <c r="E63" s="251"/>
      <c r="F63" s="251"/>
      <c r="G63" s="251"/>
      <c r="H63" s="251"/>
      <c r="I63" s="192"/>
      <c r="J63" s="252"/>
      <c r="M63" s="200"/>
      <c r="N63" s="196"/>
      <c r="O63" s="228"/>
      <c r="P63" s="228"/>
      <c r="Q63" s="219"/>
    </row>
    <row r="64" spans="3:17" ht="13.5" customHeight="1">
      <c r="C64" s="192"/>
      <c r="D64" s="192"/>
      <c r="E64" s="241"/>
      <c r="F64" s="241"/>
      <c r="G64" s="251"/>
      <c r="H64" s="251"/>
      <c r="I64" s="202"/>
      <c r="J64" s="253"/>
      <c r="M64" s="196"/>
      <c r="N64" s="212"/>
      <c r="O64" s="224"/>
      <c r="P64" s="224"/>
      <c r="Q64" s="219"/>
    </row>
    <row r="65" spans="3:17" ht="13.5" customHeight="1">
      <c r="C65" s="214"/>
      <c r="D65" s="214"/>
      <c r="F65" s="241"/>
      <c r="G65" s="251"/>
      <c r="H65" s="251"/>
      <c r="I65" s="202"/>
      <c r="J65" s="252"/>
      <c r="M65" s="214"/>
      <c r="N65" s="207"/>
      <c r="O65" s="224"/>
      <c r="P65" s="224"/>
      <c r="Q65" s="219"/>
    </row>
    <row r="66" spans="3:14" ht="13.5" customHeight="1">
      <c r="C66" s="200"/>
      <c r="D66" s="200"/>
      <c r="F66" s="241"/>
      <c r="G66" s="251"/>
      <c r="H66" s="251"/>
      <c r="I66" s="202"/>
      <c r="J66" s="252"/>
      <c r="M66" s="208"/>
      <c r="N66" s="196"/>
    </row>
    <row r="67" spans="3:14" ht="13.5" customHeight="1">
      <c r="C67" s="200"/>
      <c r="D67" s="200"/>
      <c r="F67" s="241"/>
      <c r="G67" s="251"/>
      <c r="H67" s="251"/>
      <c r="I67" s="202"/>
      <c r="J67" s="252"/>
      <c r="M67" s="208"/>
      <c r="N67" s="196"/>
    </row>
    <row r="68" spans="3:14" ht="13.5" customHeight="1">
      <c r="C68" s="208"/>
      <c r="D68" s="208"/>
      <c r="E68" s="251"/>
      <c r="F68" s="251"/>
      <c r="G68" s="251"/>
      <c r="H68" s="251"/>
      <c r="I68" s="192"/>
      <c r="J68" s="252"/>
      <c r="M68" s="208"/>
      <c r="N68" s="196"/>
    </row>
    <row r="69" spans="3:14" ht="13.5" customHeight="1">
      <c r="C69" s="200"/>
      <c r="D69" s="200"/>
      <c r="E69" s="241"/>
      <c r="F69" s="241"/>
      <c r="G69" s="251"/>
      <c r="H69" s="251"/>
      <c r="I69" s="202"/>
      <c r="J69" s="253"/>
      <c r="M69" s="200"/>
      <c r="N69" s="196"/>
    </row>
    <row r="70" spans="3:14" ht="13.5" customHeight="1">
      <c r="C70" s="192"/>
      <c r="D70" s="192"/>
      <c r="F70" s="241"/>
      <c r="G70" s="251"/>
      <c r="H70" s="251"/>
      <c r="I70" s="202"/>
      <c r="J70" s="252"/>
      <c r="M70" s="192"/>
      <c r="N70" s="196"/>
    </row>
    <row r="71" spans="3:14" ht="13.5" customHeight="1">
      <c r="C71" s="214"/>
      <c r="D71" s="214"/>
      <c r="F71" s="241"/>
      <c r="G71" s="251"/>
      <c r="H71" s="251"/>
      <c r="I71" s="202"/>
      <c r="J71" s="252"/>
      <c r="M71" s="203"/>
      <c r="N71" s="207"/>
    </row>
    <row r="72" spans="3:14" ht="13.5" customHeight="1">
      <c r="C72" s="200"/>
      <c r="D72" s="200"/>
      <c r="E72" s="251"/>
      <c r="F72" s="251"/>
      <c r="G72" s="251"/>
      <c r="H72" s="251"/>
      <c r="I72" s="192"/>
      <c r="J72" s="252"/>
      <c r="M72" s="200"/>
      <c r="N72" s="196"/>
    </row>
    <row r="73" spans="3:14" ht="13.5" customHeight="1">
      <c r="C73" s="200"/>
      <c r="D73" s="200"/>
      <c r="E73" s="241"/>
      <c r="F73" s="241"/>
      <c r="G73" s="251"/>
      <c r="H73" s="251"/>
      <c r="I73" s="202"/>
      <c r="J73" s="253"/>
      <c r="M73" s="200"/>
      <c r="N73" s="196"/>
    </row>
    <row r="74" spans="3:14" ht="13.5" customHeight="1">
      <c r="C74" s="200"/>
      <c r="D74" s="200"/>
      <c r="F74" s="241"/>
      <c r="G74" s="251"/>
      <c r="H74" s="251"/>
      <c r="I74" s="202"/>
      <c r="J74" s="252"/>
      <c r="M74" s="202"/>
      <c r="N74" s="196"/>
    </row>
    <row r="75" spans="3:14" ht="13.5" customHeight="1">
      <c r="C75" s="200"/>
      <c r="D75" s="200"/>
      <c r="E75" s="251"/>
      <c r="F75" s="251"/>
      <c r="G75" s="251"/>
      <c r="H75" s="251"/>
      <c r="I75" s="192"/>
      <c r="J75" s="252"/>
      <c r="M75" s="208"/>
      <c r="N75" s="196"/>
    </row>
    <row r="76" spans="3:14" ht="13.5" customHeight="1">
      <c r="C76" s="208"/>
      <c r="D76" s="208"/>
      <c r="E76" s="241"/>
      <c r="F76" s="241"/>
      <c r="G76" s="251"/>
      <c r="H76" s="251"/>
      <c r="I76" s="202"/>
      <c r="J76" s="253"/>
      <c r="M76" s="225"/>
      <c r="N76" s="196"/>
    </row>
    <row r="77" spans="3:14" ht="13.5" customHeight="1">
      <c r="C77" s="200"/>
      <c r="D77" s="200"/>
      <c r="F77" s="241"/>
      <c r="G77" s="251"/>
      <c r="H77" s="251"/>
      <c r="I77" s="202"/>
      <c r="J77" s="252"/>
      <c r="M77" s="200"/>
      <c r="N77" s="196"/>
    </row>
    <row r="78" spans="3:14" ht="13.5" customHeight="1">
      <c r="C78" s="200"/>
      <c r="D78" s="200"/>
      <c r="E78" s="251"/>
      <c r="F78" s="251"/>
      <c r="G78" s="251"/>
      <c r="H78" s="251"/>
      <c r="I78" s="192"/>
      <c r="J78" s="252"/>
      <c r="M78" s="202"/>
      <c r="N78" s="196"/>
    </row>
    <row r="79" spans="3:14" ht="13.5" customHeight="1">
      <c r="C79" s="208"/>
      <c r="D79" s="208"/>
      <c r="E79" s="241"/>
      <c r="F79" s="241"/>
      <c r="G79" s="251"/>
      <c r="H79" s="251"/>
      <c r="I79" s="202"/>
      <c r="J79" s="253"/>
      <c r="M79" s="200"/>
      <c r="N79" s="196"/>
    </row>
    <row r="80" spans="3:14" ht="13.5" customHeight="1">
      <c r="C80" s="200"/>
      <c r="D80" s="200"/>
      <c r="F80" s="241"/>
      <c r="G80" s="251"/>
      <c r="H80" s="251"/>
      <c r="I80" s="202"/>
      <c r="J80" s="252"/>
      <c r="M80" s="202"/>
      <c r="N80" s="196"/>
    </row>
    <row r="81" spans="6:10" ht="13.5" customHeight="1">
      <c r="F81" s="241"/>
      <c r="G81" s="251"/>
      <c r="H81" s="251"/>
      <c r="I81" s="200"/>
      <c r="J81" s="252"/>
    </row>
    <row r="82" spans="6:10" ht="13.5" customHeight="1">
      <c r="F82" s="241"/>
      <c r="G82" s="251"/>
      <c r="H82" s="251"/>
      <c r="I82" s="202"/>
      <c r="J82" s="252"/>
    </row>
    <row r="83" spans="6:10" ht="13.5" customHeight="1">
      <c r="F83" s="241"/>
      <c r="G83" s="251"/>
      <c r="H83" s="251"/>
      <c r="I83" s="202"/>
      <c r="J83" s="252"/>
    </row>
    <row r="84" spans="6:10" ht="13.5" customHeight="1">
      <c r="F84" s="241"/>
      <c r="G84" s="251"/>
      <c r="H84" s="251"/>
      <c r="I84" s="202"/>
      <c r="J84" s="252"/>
    </row>
    <row r="85" spans="6:10" ht="13.5" customHeight="1">
      <c r="F85" s="241"/>
      <c r="G85" s="251"/>
      <c r="H85" s="251"/>
      <c r="I85" s="202"/>
      <c r="J85" s="252"/>
    </row>
    <row r="86" spans="5:10" ht="13.5" customHeight="1">
      <c r="E86" s="251"/>
      <c r="F86" s="251"/>
      <c r="G86" s="251"/>
      <c r="H86" s="251"/>
      <c r="I86" s="192"/>
      <c r="J86" s="252"/>
    </row>
    <row r="87" spans="5:10" ht="13.5" customHeight="1">
      <c r="E87" s="241"/>
      <c r="F87" s="241"/>
      <c r="G87" s="251"/>
      <c r="H87" s="251"/>
      <c r="I87" s="202"/>
      <c r="J87" s="253"/>
    </row>
    <row r="88" spans="6:10" ht="13.5" customHeight="1">
      <c r="F88" s="241"/>
      <c r="G88" s="251"/>
      <c r="H88" s="251"/>
      <c r="I88" s="202"/>
      <c r="J88" s="252"/>
    </row>
    <row r="89" spans="5:10" ht="4.5" customHeight="1">
      <c r="E89" s="251"/>
      <c r="F89" s="251"/>
      <c r="G89" s="251"/>
      <c r="H89" s="251"/>
      <c r="I89" s="200"/>
      <c r="J89" s="252"/>
    </row>
    <row r="90" spans="5:10" ht="11.25" customHeight="1">
      <c r="E90" s="241"/>
      <c r="F90" s="241"/>
      <c r="G90" s="251"/>
      <c r="H90" s="251"/>
      <c r="I90" s="202"/>
      <c r="J90" s="253"/>
    </row>
    <row r="91" spans="6:10" ht="11.25" customHeight="1">
      <c r="F91" s="241"/>
      <c r="G91" s="251"/>
      <c r="H91" s="251"/>
      <c r="I91" s="202"/>
      <c r="J91" s="192"/>
    </row>
    <row r="92" ht="11.25" customHeight="1">
      <c r="E92" s="211"/>
    </row>
    <row r="93" ht="11.25" customHeight="1">
      <c r="E93" s="211"/>
    </row>
    <row r="94" ht="11.25" customHeight="1"/>
  </sheetData>
  <sheetProtection/>
  <mergeCells count="253">
    <mergeCell ref="AH31:AM31"/>
    <mergeCell ref="AN31:AS31"/>
    <mergeCell ref="AT31:AX31"/>
    <mergeCell ref="V30:AA30"/>
    <mergeCell ref="AB30:AG30"/>
    <mergeCell ref="AT30:AX30"/>
    <mergeCell ref="AO17:AX17"/>
    <mergeCell ref="AT27:AX27"/>
    <mergeCell ref="AO19:AX19"/>
    <mergeCell ref="AE18:AN18"/>
    <mergeCell ref="AO18:AX18"/>
    <mergeCell ref="AH27:AM27"/>
    <mergeCell ref="AN27:AS27"/>
    <mergeCell ref="AO21:AX21"/>
    <mergeCell ref="AO22:AX22"/>
    <mergeCell ref="AE22:AN22"/>
    <mergeCell ref="AO16:AX16"/>
    <mergeCell ref="K14:T14"/>
    <mergeCell ref="U15:AD15"/>
    <mergeCell ref="AE15:AN15"/>
    <mergeCell ref="AO15:AX15"/>
    <mergeCell ref="U14:AD14"/>
    <mergeCell ref="U16:AD16"/>
    <mergeCell ref="AE16:AN16"/>
    <mergeCell ref="A16:J16"/>
    <mergeCell ref="A17:J17"/>
    <mergeCell ref="A20:J20"/>
    <mergeCell ref="K11:T11"/>
    <mergeCell ref="A14:J14"/>
    <mergeCell ref="A15:J15"/>
    <mergeCell ref="K16:T16"/>
    <mergeCell ref="A11:J11"/>
    <mergeCell ref="K15:T15"/>
    <mergeCell ref="A18:J18"/>
    <mergeCell ref="K18:T18"/>
    <mergeCell ref="A1:AX1"/>
    <mergeCell ref="A21:J21"/>
    <mergeCell ref="A12:J12"/>
    <mergeCell ref="A13:J13"/>
    <mergeCell ref="A6:J6"/>
    <mergeCell ref="AO6:AX6"/>
    <mergeCell ref="A7:J7"/>
    <mergeCell ref="AO12:AX12"/>
    <mergeCell ref="U12:AD12"/>
    <mergeCell ref="AO11:AX11"/>
    <mergeCell ref="A19:J19"/>
    <mergeCell ref="AO8:AX8"/>
    <mergeCell ref="AO9:AX9"/>
    <mergeCell ref="U11:AD11"/>
    <mergeCell ref="AE19:AN19"/>
    <mergeCell ref="U17:AD17"/>
    <mergeCell ref="K12:T12"/>
    <mergeCell ref="AO7:AX7"/>
    <mergeCell ref="AE11:AN11"/>
    <mergeCell ref="AE7:AN7"/>
    <mergeCell ref="U9:AD9"/>
    <mergeCell ref="AE9:AN9"/>
    <mergeCell ref="U8:AD8"/>
    <mergeCell ref="AE8:AN8"/>
    <mergeCell ref="AE5:AN5"/>
    <mergeCell ref="AO5:AX5"/>
    <mergeCell ref="K23:T23"/>
    <mergeCell ref="U23:AD23"/>
    <mergeCell ref="AE23:AN23"/>
    <mergeCell ref="AO23:AX23"/>
    <mergeCell ref="AE20:AN20"/>
    <mergeCell ref="AO20:AX20"/>
    <mergeCell ref="K21:T21"/>
    <mergeCell ref="AO14:AX14"/>
    <mergeCell ref="A4:J4"/>
    <mergeCell ref="A5:J5"/>
    <mergeCell ref="K4:T4"/>
    <mergeCell ref="U4:AD4"/>
    <mergeCell ref="K5:T5"/>
    <mergeCell ref="U5:AD5"/>
    <mergeCell ref="AE4:AN4"/>
    <mergeCell ref="AO4:AX4"/>
    <mergeCell ref="K10:T10"/>
    <mergeCell ref="K13:T13"/>
    <mergeCell ref="U10:AD10"/>
    <mergeCell ref="AE10:AN10"/>
    <mergeCell ref="AO10:AX10"/>
    <mergeCell ref="U13:AD13"/>
    <mergeCell ref="AE13:AN13"/>
    <mergeCell ref="AO13:AX13"/>
    <mergeCell ref="AE21:AN21"/>
    <mergeCell ref="U21:AD21"/>
    <mergeCell ref="U20:AD20"/>
    <mergeCell ref="AE17:AN17"/>
    <mergeCell ref="U19:AD19"/>
    <mergeCell ref="A22:J22"/>
    <mergeCell ref="K20:T20"/>
    <mergeCell ref="K19:T19"/>
    <mergeCell ref="U18:AD18"/>
    <mergeCell ref="A23:J23"/>
    <mergeCell ref="A32:J32"/>
    <mergeCell ref="A33:J33"/>
    <mergeCell ref="A28:J28"/>
    <mergeCell ref="A30:J30"/>
    <mergeCell ref="A29:J29"/>
    <mergeCell ref="A31:J31"/>
    <mergeCell ref="K33:P33"/>
    <mergeCell ref="K34:P34"/>
    <mergeCell ref="A35:J35"/>
    <mergeCell ref="A34:J34"/>
    <mergeCell ref="K35:P35"/>
    <mergeCell ref="K17:T17"/>
    <mergeCell ref="K29:P29"/>
    <mergeCell ref="K31:P31"/>
    <mergeCell ref="Q31:U31"/>
    <mergeCell ref="U22:AD22"/>
    <mergeCell ref="AE6:AN6"/>
    <mergeCell ref="A8:J8"/>
    <mergeCell ref="A9:J9"/>
    <mergeCell ref="AE12:AN12"/>
    <mergeCell ref="K9:T9"/>
    <mergeCell ref="U6:AD6"/>
    <mergeCell ref="K7:T7"/>
    <mergeCell ref="U7:AD7"/>
    <mergeCell ref="A10:J10"/>
    <mergeCell ref="K6:T6"/>
    <mergeCell ref="K8:T8"/>
    <mergeCell ref="A44:J44"/>
    <mergeCell ref="A45:J45"/>
    <mergeCell ref="AE14:AN14"/>
    <mergeCell ref="AH28:AM28"/>
    <mergeCell ref="A41:J41"/>
    <mergeCell ref="A42:J42"/>
    <mergeCell ref="A43:J43"/>
    <mergeCell ref="A27:J27"/>
    <mergeCell ref="K32:P32"/>
    <mergeCell ref="K22:T22"/>
    <mergeCell ref="V31:AA31"/>
    <mergeCell ref="AB31:AG31"/>
    <mergeCell ref="V27:AA27"/>
    <mergeCell ref="AB27:AG27"/>
    <mergeCell ref="K27:P27"/>
    <mergeCell ref="Q27:U27"/>
    <mergeCell ref="AB29:AG29"/>
    <mergeCell ref="Q29:U29"/>
    <mergeCell ref="A40:J40"/>
    <mergeCell ref="K36:P36"/>
    <mergeCell ref="K37:P37"/>
    <mergeCell ref="K38:P38"/>
    <mergeCell ref="K39:P39"/>
    <mergeCell ref="A39:J39"/>
    <mergeCell ref="K40:P40"/>
    <mergeCell ref="A37:J37"/>
    <mergeCell ref="A38:J38"/>
    <mergeCell ref="A36:J36"/>
    <mergeCell ref="K41:P41"/>
    <mergeCell ref="K42:P42"/>
    <mergeCell ref="K43:P43"/>
    <mergeCell ref="K44:P44"/>
    <mergeCell ref="K45:P45"/>
    <mergeCell ref="V32:AA32"/>
    <mergeCell ref="V33:AA33"/>
    <mergeCell ref="V34:AA34"/>
    <mergeCell ref="V35:AA35"/>
    <mergeCell ref="V36:AA36"/>
    <mergeCell ref="V37:AA37"/>
    <mergeCell ref="V38:AA38"/>
    <mergeCell ref="V39:AA39"/>
    <mergeCell ref="V40:AA40"/>
    <mergeCell ref="V41:AA41"/>
    <mergeCell ref="V42:AA42"/>
    <mergeCell ref="V43:AA43"/>
    <mergeCell ref="V44:AA44"/>
    <mergeCell ref="V45:AA45"/>
    <mergeCell ref="Q32:U32"/>
    <mergeCell ref="Q33:U33"/>
    <mergeCell ref="Q34:U34"/>
    <mergeCell ref="Q35:U35"/>
    <mergeCell ref="Q36:U36"/>
    <mergeCell ref="Q37:U37"/>
    <mergeCell ref="Q38:U38"/>
    <mergeCell ref="Q39:U39"/>
    <mergeCell ref="Q40:U40"/>
    <mergeCell ref="Q41:U41"/>
    <mergeCell ref="Q42:U42"/>
    <mergeCell ref="Q43:U43"/>
    <mergeCell ref="Q44:U44"/>
    <mergeCell ref="Q45:U45"/>
    <mergeCell ref="AB32:AG32"/>
    <mergeCell ref="AB33:AG33"/>
    <mergeCell ref="AB34:AG34"/>
    <mergeCell ref="AB35:AG35"/>
    <mergeCell ref="AB36:AG36"/>
    <mergeCell ref="AB37:AG37"/>
    <mergeCell ref="AB38:AG38"/>
    <mergeCell ref="AB39:AG39"/>
    <mergeCell ref="AB40:AG40"/>
    <mergeCell ref="AB41:AG41"/>
    <mergeCell ref="AB42:AG42"/>
    <mergeCell ref="AB43:AG43"/>
    <mergeCell ref="AB44:AG44"/>
    <mergeCell ref="AB45:AG45"/>
    <mergeCell ref="AH32:AM32"/>
    <mergeCell ref="AH33:AM33"/>
    <mergeCell ref="AH34:AM34"/>
    <mergeCell ref="AH35:AM35"/>
    <mergeCell ref="AH36:AM36"/>
    <mergeCell ref="AH37:AM37"/>
    <mergeCell ref="AH38:AM38"/>
    <mergeCell ref="AH39:AM39"/>
    <mergeCell ref="AH40:AM40"/>
    <mergeCell ref="AH41:AM41"/>
    <mergeCell ref="AH42:AM42"/>
    <mergeCell ref="AH43:AM43"/>
    <mergeCell ref="AH44:AM44"/>
    <mergeCell ref="AN44:AS44"/>
    <mergeCell ref="AH45:AM45"/>
    <mergeCell ref="AN32:AS32"/>
    <mergeCell ref="AN33:AS33"/>
    <mergeCell ref="AN34:AS34"/>
    <mergeCell ref="AN35:AS35"/>
    <mergeCell ref="AN36:AS36"/>
    <mergeCell ref="AN37:AS37"/>
    <mergeCell ref="AN38:AS38"/>
    <mergeCell ref="AN39:AS39"/>
    <mergeCell ref="AT40:AX40"/>
    <mergeCell ref="AN41:AS41"/>
    <mergeCell ref="AN42:AS42"/>
    <mergeCell ref="AN43:AS43"/>
    <mergeCell ref="AN40:AS40"/>
    <mergeCell ref="AT36:AX36"/>
    <mergeCell ref="AT37:AX37"/>
    <mergeCell ref="AT38:AX38"/>
    <mergeCell ref="AT39:AX39"/>
    <mergeCell ref="AT32:AX32"/>
    <mergeCell ref="AT33:AX33"/>
    <mergeCell ref="AT34:AX34"/>
    <mergeCell ref="AT35:AX35"/>
    <mergeCell ref="AT45:AX45"/>
    <mergeCell ref="K28:P28"/>
    <mergeCell ref="Q28:U28"/>
    <mergeCell ref="V28:AA28"/>
    <mergeCell ref="AB28:AG28"/>
    <mergeCell ref="AT41:AX41"/>
    <mergeCell ref="AT42:AX42"/>
    <mergeCell ref="AT43:AX43"/>
    <mergeCell ref="AT44:AX44"/>
    <mergeCell ref="AN45:AS45"/>
    <mergeCell ref="AN28:AS28"/>
    <mergeCell ref="AT28:AX28"/>
    <mergeCell ref="K30:P30"/>
    <mergeCell ref="Q30:U30"/>
    <mergeCell ref="AH30:AM30"/>
    <mergeCell ref="AN30:AS30"/>
    <mergeCell ref="AH29:AM29"/>
    <mergeCell ref="AT29:AX29"/>
    <mergeCell ref="AN29:AS29"/>
    <mergeCell ref="V29:AA29"/>
  </mergeCells>
  <printOptions/>
  <pageMargins left="0.7874015748031497" right="0.3937007874015748" top="0.7874015748031497" bottom="0.1968503937007874" header="0.3937007874015748" footer="0.1968503937007874"/>
  <pageSetup firstPageNumber="230" useFirstPageNumber="1" horizontalDpi="600" verticalDpi="600" orientation="portrait" paperSize="9" r:id="rId1"/>
  <headerFooter alignWithMargins="0">
    <oddHeader xml:space="preserve">&amp;L&amp;"ＭＳ 明朝,標準"&amp;8&amp;P　区 立 施 設&amp;R&amp;"ＭＳ 明朝,標準"&amp;8 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BJ71"/>
  <sheetViews>
    <sheetView zoomScalePageLayoutView="0" workbookViewId="0" topLeftCell="A1">
      <selection activeCell="BN10" sqref="BN10"/>
    </sheetView>
  </sheetViews>
  <sheetFormatPr defaultColWidth="15.625" defaultRowHeight="13.5"/>
  <cols>
    <col min="1" max="10" width="1.75390625" style="185" customWidth="1"/>
    <col min="11" max="50" width="1.37890625" style="185" customWidth="1"/>
    <col min="51" max="57" width="1.625" style="185" customWidth="1"/>
    <col min="58" max="58" width="1.75390625" style="185" customWidth="1"/>
    <col min="59" max="64" width="1.625" style="185" customWidth="1"/>
    <col min="65" max="65" width="4.75390625" style="185" customWidth="1"/>
    <col min="66" max="66" width="2.625" style="185" customWidth="1"/>
    <col min="67" max="82" width="2.00390625" style="185" customWidth="1"/>
    <col min="83" max="83" width="1.875" style="185" customWidth="1"/>
    <col min="84" max="16384" width="15.625" style="185" customWidth="1"/>
  </cols>
  <sheetData>
    <row r="1" spans="1:62" ht="18" customHeight="1">
      <c r="A1" s="456" t="s">
        <v>871</v>
      </c>
      <c r="B1" s="456"/>
      <c r="C1" s="456"/>
      <c r="D1" s="456"/>
      <c r="E1" s="456"/>
      <c r="F1" s="456"/>
      <c r="G1" s="456"/>
      <c r="H1" s="456"/>
      <c r="I1" s="456"/>
      <c r="J1" s="456"/>
      <c r="K1" s="456"/>
      <c r="L1" s="456"/>
      <c r="M1" s="456"/>
      <c r="N1" s="456"/>
      <c r="O1" s="456"/>
      <c r="P1" s="456"/>
      <c r="Q1" s="456"/>
      <c r="R1" s="456"/>
      <c r="S1" s="456"/>
      <c r="T1" s="456"/>
      <c r="U1" s="456"/>
      <c r="V1" s="456"/>
      <c r="W1" s="456"/>
      <c r="X1" s="456"/>
      <c r="Y1" s="456"/>
      <c r="Z1" s="456"/>
      <c r="AA1" s="456"/>
      <c r="AB1" s="456"/>
      <c r="AC1" s="456"/>
      <c r="AD1" s="456"/>
      <c r="AE1" s="456"/>
      <c r="AF1" s="456"/>
      <c r="AG1" s="456"/>
      <c r="AH1" s="456"/>
      <c r="AI1" s="456"/>
      <c r="AJ1" s="456"/>
      <c r="AK1" s="456"/>
      <c r="AL1" s="456"/>
      <c r="AM1" s="456"/>
      <c r="AN1" s="456"/>
      <c r="AO1" s="456"/>
      <c r="AP1" s="456"/>
      <c r="AQ1" s="456"/>
      <c r="AR1" s="456"/>
      <c r="AS1" s="456"/>
      <c r="AT1" s="456"/>
      <c r="AU1" s="456"/>
      <c r="AV1" s="456"/>
      <c r="AW1" s="456"/>
      <c r="AX1" s="456"/>
      <c r="AY1" s="456"/>
      <c r="AZ1" s="456"/>
      <c r="BA1" s="456"/>
      <c r="BB1" s="456"/>
      <c r="BC1" s="456"/>
      <c r="BD1" s="184"/>
      <c r="BE1" s="184"/>
      <c r="BF1" s="184"/>
      <c r="BG1" s="184"/>
      <c r="BH1" s="184"/>
      <c r="BI1" s="184"/>
      <c r="BJ1" s="184"/>
    </row>
    <row r="2" ht="15" customHeight="1"/>
    <row r="3" spans="1:39" ht="15" customHeight="1" thickBot="1">
      <c r="A3" s="187" t="s">
        <v>778</v>
      </c>
      <c r="D3" s="235"/>
      <c r="F3" s="236"/>
      <c r="G3" s="237"/>
      <c r="H3" s="237"/>
      <c r="I3" s="237"/>
      <c r="M3" s="236"/>
      <c r="N3" s="236"/>
      <c r="O3" s="236"/>
      <c r="P3" s="236"/>
      <c r="AG3" s="188"/>
      <c r="AM3" s="238"/>
    </row>
    <row r="4" spans="1:50" ht="30" customHeight="1">
      <c r="A4" s="931" t="s">
        <v>775</v>
      </c>
      <c r="B4" s="932"/>
      <c r="C4" s="932"/>
      <c r="D4" s="932"/>
      <c r="E4" s="932"/>
      <c r="F4" s="932"/>
      <c r="G4" s="932"/>
      <c r="H4" s="932"/>
      <c r="I4" s="932"/>
      <c r="J4" s="937"/>
      <c r="K4" s="937" t="s">
        <v>483</v>
      </c>
      <c r="L4" s="938"/>
      <c r="M4" s="938"/>
      <c r="N4" s="938"/>
      <c r="O4" s="931"/>
      <c r="P4" s="937" t="s">
        <v>484</v>
      </c>
      <c r="Q4" s="938"/>
      <c r="R4" s="938"/>
      <c r="S4" s="938"/>
      <c r="T4" s="931"/>
      <c r="U4" s="937" t="s">
        <v>485</v>
      </c>
      <c r="V4" s="938"/>
      <c r="W4" s="938"/>
      <c r="X4" s="938"/>
      <c r="Y4" s="931"/>
      <c r="Z4" s="937" t="s">
        <v>486</v>
      </c>
      <c r="AA4" s="938"/>
      <c r="AB4" s="938"/>
      <c r="AC4" s="938"/>
      <c r="AD4" s="931"/>
      <c r="AE4" s="937" t="s">
        <v>487</v>
      </c>
      <c r="AF4" s="938"/>
      <c r="AG4" s="938"/>
      <c r="AH4" s="938"/>
      <c r="AI4" s="931"/>
      <c r="AJ4" s="937" t="s">
        <v>488</v>
      </c>
      <c r="AK4" s="938"/>
      <c r="AL4" s="938"/>
      <c r="AM4" s="938"/>
      <c r="AN4" s="931"/>
      <c r="AO4" s="457" t="s">
        <v>777</v>
      </c>
      <c r="AP4" s="938"/>
      <c r="AQ4" s="938"/>
      <c r="AR4" s="938"/>
      <c r="AS4" s="931"/>
      <c r="AT4" s="937" t="s">
        <v>489</v>
      </c>
      <c r="AU4" s="938"/>
      <c r="AV4" s="938"/>
      <c r="AW4" s="938"/>
      <c r="AX4" s="938"/>
    </row>
    <row r="5" spans="1:62" ht="15" customHeight="1">
      <c r="A5" s="922" t="s">
        <v>772</v>
      </c>
      <c r="B5" s="922"/>
      <c r="C5" s="922"/>
      <c r="D5" s="922"/>
      <c r="E5" s="922"/>
      <c r="F5" s="922"/>
      <c r="G5" s="922"/>
      <c r="H5" s="922"/>
      <c r="I5" s="922"/>
      <c r="J5" s="923"/>
      <c r="K5" s="469">
        <v>2117</v>
      </c>
      <c r="L5" s="470"/>
      <c r="M5" s="470"/>
      <c r="N5" s="470"/>
      <c r="O5" s="470"/>
      <c r="P5" s="470">
        <v>5745</v>
      </c>
      <c r="Q5" s="470"/>
      <c r="R5" s="470"/>
      <c r="S5" s="470"/>
      <c r="T5" s="470"/>
      <c r="U5" s="470">
        <v>2637</v>
      </c>
      <c r="V5" s="470"/>
      <c r="W5" s="470"/>
      <c r="X5" s="470"/>
      <c r="Y5" s="470"/>
      <c r="Z5" s="470">
        <v>8673</v>
      </c>
      <c r="AA5" s="470"/>
      <c r="AB5" s="470"/>
      <c r="AC5" s="470"/>
      <c r="AD5" s="470"/>
      <c r="AE5" s="470">
        <v>7762</v>
      </c>
      <c r="AF5" s="470"/>
      <c r="AG5" s="470"/>
      <c r="AH5" s="470"/>
      <c r="AI5" s="470"/>
      <c r="AJ5" s="470">
        <v>3070</v>
      </c>
      <c r="AK5" s="470"/>
      <c r="AL5" s="470"/>
      <c r="AM5" s="470"/>
      <c r="AN5" s="470"/>
      <c r="AO5" s="470">
        <v>7302</v>
      </c>
      <c r="AP5" s="470"/>
      <c r="AQ5" s="470"/>
      <c r="AR5" s="470"/>
      <c r="AS5" s="470"/>
      <c r="AT5" s="470">
        <v>44868</v>
      </c>
      <c r="AU5" s="470"/>
      <c r="AV5" s="470"/>
      <c r="AW5" s="470"/>
      <c r="AX5" s="470"/>
      <c r="BF5" s="184"/>
      <c r="BG5" s="184"/>
      <c r="BH5" s="184"/>
      <c r="BI5" s="184"/>
      <c r="BJ5" s="184"/>
    </row>
    <row r="6" spans="1:62" ht="15" customHeight="1">
      <c r="A6" s="935">
        <v>19</v>
      </c>
      <c r="B6" s="935"/>
      <c r="C6" s="935"/>
      <c r="D6" s="935"/>
      <c r="E6" s="935"/>
      <c r="F6" s="935"/>
      <c r="G6" s="935"/>
      <c r="H6" s="935"/>
      <c r="I6" s="935"/>
      <c r="J6" s="936"/>
      <c r="K6" s="469">
        <v>2796</v>
      </c>
      <c r="L6" s="470"/>
      <c r="M6" s="470"/>
      <c r="N6" s="470"/>
      <c r="O6" s="470"/>
      <c r="P6" s="470">
        <v>4399</v>
      </c>
      <c r="Q6" s="470"/>
      <c r="R6" s="470"/>
      <c r="S6" s="470"/>
      <c r="T6" s="470"/>
      <c r="U6" s="470">
        <v>3487</v>
      </c>
      <c r="V6" s="470"/>
      <c r="W6" s="470"/>
      <c r="X6" s="470"/>
      <c r="Y6" s="470"/>
      <c r="Z6" s="470">
        <v>3311</v>
      </c>
      <c r="AA6" s="470"/>
      <c r="AB6" s="470"/>
      <c r="AC6" s="470"/>
      <c r="AD6" s="470"/>
      <c r="AE6" s="470">
        <v>7394</v>
      </c>
      <c r="AF6" s="470"/>
      <c r="AG6" s="470"/>
      <c r="AH6" s="470"/>
      <c r="AI6" s="470"/>
      <c r="AJ6" s="470">
        <v>2936</v>
      </c>
      <c r="AK6" s="470"/>
      <c r="AL6" s="470"/>
      <c r="AM6" s="470"/>
      <c r="AN6" s="470"/>
      <c r="AO6" s="470">
        <v>7239</v>
      </c>
      <c r="AP6" s="470"/>
      <c r="AQ6" s="470"/>
      <c r="AR6" s="470"/>
      <c r="AS6" s="470"/>
      <c r="AT6" s="470">
        <v>42924</v>
      </c>
      <c r="AU6" s="470"/>
      <c r="AV6" s="470"/>
      <c r="AW6" s="470"/>
      <c r="AX6" s="470"/>
      <c r="BF6" s="184"/>
      <c r="BG6" s="184"/>
      <c r="BH6" s="184"/>
      <c r="BI6" s="184"/>
      <c r="BJ6" s="184"/>
    </row>
    <row r="7" spans="1:62" ht="15" customHeight="1">
      <c r="A7" s="933">
        <v>20</v>
      </c>
      <c r="B7" s="933"/>
      <c r="C7" s="933"/>
      <c r="D7" s="933"/>
      <c r="E7" s="933"/>
      <c r="F7" s="933"/>
      <c r="G7" s="933"/>
      <c r="H7" s="933"/>
      <c r="I7" s="933"/>
      <c r="J7" s="934"/>
      <c r="K7" s="483">
        <f>SUM(K9:O22)</f>
        <v>2022</v>
      </c>
      <c r="L7" s="484"/>
      <c r="M7" s="484"/>
      <c r="N7" s="484"/>
      <c r="O7" s="484"/>
      <c r="P7" s="484">
        <f>SUM(P9:T22)</f>
        <v>4275</v>
      </c>
      <c r="Q7" s="484"/>
      <c r="R7" s="484"/>
      <c r="S7" s="484"/>
      <c r="T7" s="484"/>
      <c r="U7" s="484">
        <f>SUM(U9:Y22)</f>
        <v>2765</v>
      </c>
      <c r="V7" s="484"/>
      <c r="W7" s="484"/>
      <c r="X7" s="484"/>
      <c r="Y7" s="484"/>
      <c r="Z7" s="484">
        <f>SUM(Z9:AD22)</f>
        <v>4205</v>
      </c>
      <c r="AA7" s="484"/>
      <c r="AB7" s="484"/>
      <c r="AC7" s="484"/>
      <c r="AD7" s="484"/>
      <c r="AE7" s="484">
        <f>SUM(AE9:AI22)</f>
        <v>8802</v>
      </c>
      <c r="AF7" s="484"/>
      <c r="AG7" s="484"/>
      <c r="AH7" s="484"/>
      <c r="AI7" s="484"/>
      <c r="AJ7" s="484">
        <f>SUM(AJ9:AN22)</f>
        <v>3860</v>
      </c>
      <c r="AK7" s="484"/>
      <c r="AL7" s="484"/>
      <c r="AM7" s="484"/>
      <c r="AN7" s="484"/>
      <c r="AO7" s="484">
        <f>SUM(AO9:AS22)</f>
        <v>8554</v>
      </c>
      <c r="AP7" s="484"/>
      <c r="AQ7" s="484"/>
      <c r="AR7" s="484"/>
      <c r="AS7" s="484"/>
      <c r="AT7" s="484">
        <f>SUM(AT9:AX22)</f>
        <v>42971</v>
      </c>
      <c r="AU7" s="484"/>
      <c r="AV7" s="484"/>
      <c r="AW7" s="484"/>
      <c r="AX7" s="484"/>
      <c r="BF7" s="184"/>
      <c r="BG7" s="184"/>
      <c r="BH7" s="184"/>
      <c r="BI7" s="184"/>
      <c r="BJ7" s="184"/>
    </row>
    <row r="8" spans="1:62" ht="15" customHeight="1">
      <c r="A8" s="922"/>
      <c r="B8" s="922"/>
      <c r="C8" s="922"/>
      <c r="D8" s="922"/>
      <c r="E8" s="922"/>
      <c r="F8" s="922"/>
      <c r="G8" s="922"/>
      <c r="H8" s="922"/>
      <c r="I8" s="922"/>
      <c r="J8" s="922"/>
      <c r="K8" s="469"/>
      <c r="L8" s="470"/>
      <c r="M8" s="470"/>
      <c r="N8" s="470"/>
      <c r="O8" s="470"/>
      <c r="P8" s="470"/>
      <c r="Q8" s="470"/>
      <c r="R8" s="470"/>
      <c r="S8" s="470"/>
      <c r="T8" s="470"/>
      <c r="U8" s="470"/>
      <c r="V8" s="470"/>
      <c r="W8" s="470"/>
      <c r="X8" s="470"/>
      <c r="Y8" s="470"/>
      <c r="Z8" s="470"/>
      <c r="AA8" s="470"/>
      <c r="AB8" s="470"/>
      <c r="AC8" s="470"/>
      <c r="AD8" s="470"/>
      <c r="AE8" s="470"/>
      <c r="AF8" s="470"/>
      <c r="AG8" s="470"/>
      <c r="AH8" s="470"/>
      <c r="AI8" s="470"/>
      <c r="AJ8" s="470"/>
      <c r="AK8" s="470"/>
      <c r="AL8" s="470"/>
      <c r="AM8" s="470"/>
      <c r="AN8" s="470"/>
      <c r="AO8" s="470"/>
      <c r="AP8" s="470"/>
      <c r="AQ8" s="470"/>
      <c r="AR8" s="470"/>
      <c r="AS8" s="470"/>
      <c r="AT8" s="917"/>
      <c r="AU8" s="917"/>
      <c r="AV8" s="917"/>
      <c r="AW8" s="917"/>
      <c r="AX8" s="917"/>
      <c r="BF8" s="196"/>
      <c r="BG8" s="196"/>
      <c r="BH8" s="196"/>
      <c r="BI8" s="196"/>
      <c r="BJ8" s="196"/>
    </row>
    <row r="9" spans="1:62" ht="15" customHeight="1">
      <c r="A9" s="922" t="s">
        <v>113</v>
      </c>
      <c r="B9" s="922"/>
      <c r="C9" s="922"/>
      <c r="D9" s="922"/>
      <c r="E9" s="922"/>
      <c r="F9" s="922"/>
      <c r="G9" s="922"/>
      <c r="H9" s="922"/>
      <c r="I9" s="922"/>
      <c r="J9" s="922"/>
      <c r="K9" s="469">
        <v>233</v>
      </c>
      <c r="L9" s="470"/>
      <c r="M9" s="470"/>
      <c r="N9" s="470"/>
      <c r="O9" s="470"/>
      <c r="P9" s="470">
        <v>310</v>
      </c>
      <c r="Q9" s="470"/>
      <c r="R9" s="470"/>
      <c r="S9" s="470"/>
      <c r="T9" s="470"/>
      <c r="U9" s="470">
        <v>262</v>
      </c>
      <c r="V9" s="470"/>
      <c r="W9" s="470"/>
      <c r="X9" s="470"/>
      <c r="Y9" s="470"/>
      <c r="Z9" s="470">
        <v>277</v>
      </c>
      <c r="AA9" s="470"/>
      <c r="AB9" s="470"/>
      <c r="AC9" s="470"/>
      <c r="AD9" s="470"/>
      <c r="AE9" s="470">
        <v>647</v>
      </c>
      <c r="AF9" s="470"/>
      <c r="AG9" s="470"/>
      <c r="AH9" s="470"/>
      <c r="AI9" s="470"/>
      <c r="AJ9" s="470">
        <v>450</v>
      </c>
      <c r="AK9" s="470"/>
      <c r="AL9" s="470"/>
      <c r="AM9" s="470"/>
      <c r="AN9" s="470"/>
      <c r="AO9" s="470">
        <v>621</v>
      </c>
      <c r="AP9" s="470"/>
      <c r="AQ9" s="470"/>
      <c r="AR9" s="470"/>
      <c r="AS9" s="470"/>
      <c r="AT9" s="917">
        <v>3889</v>
      </c>
      <c r="AU9" s="917"/>
      <c r="AV9" s="917"/>
      <c r="AW9" s="917"/>
      <c r="AX9" s="917"/>
      <c r="BF9" s="208"/>
      <c r="BG9" s="208"/>
      <c r="BH9" s="208"/>
      <c r="BI9" s="208"/>
      <c r="BJ9" s="208"/>
    </row>
    <row r="10" spans="1:62" ht="15" customHeight="1">
      <c r="A10" s="922" t="s">
        <v>344</v>
      </c>
      <c r="B10" s="922"/>
      <c r="C10" s="922"/>
      <c r="D10" s="922"/>
      <c r="E10" s="922"/>
      <c r="F10" s="922"/>
      <c r="G10" s="922"/>
      <c r="H10" s="922"/>
      <c r="I10" s="922"/>
      <c r="J10" s="922"/>
      <c r="K10" s="469">
        <v>314</v>
      </c>
      <c r="L10" s="470"/>
      <c r="M10" s="470"/>
      <c r="N10" s="470"/>
      <c r="O10" s="470"/>
      <c r="P10" s="470">
        <v>376</v>
      </c>
      <c r="Q10" s="470"/>
      <c r="R10" s="470"/>
      <c r="S10" s="470"/>
      <c r="T10" s="470"/>
      <c r="U10" s="470">
        <v>188</v>
      </c>
      <c r="V10" s="470"/>
      <c r="W10" s="470"/>
      <c r="X10" s="470"/>
      <c r="Y10" s="470"/>
      <c r="Z10" s="470">
        <v>206</v>
      </c>
      <c r="AA10" s="470"/>
      <c r="AB10" s="470"/>
      <c r="AC10" s="470"/>
      <c r="AD10" s="470"/>
      <c r="AE10" s="470">
        <v>567</v>
      </c>
      <c r="AF10" s="470"/>
      <c r="AG10" s="470"/>
      <c r="AH10" s="470"/>
      <c r="AI10" s="470"/>
      <c r="AJ10" s="470">
        <v>324</v>
      </c>
      <c r="AK10" s="470"/>
      <c r="AL10" s="470"/>
      <c r="AM10" s="470"/>
      <c r="AN10" s="470"/>
      <c r="AO10" s="470">
        <v>764</v>
      </c>
      <c r="AP10" s="470"/>
      <c r="AQ10" s="470"/>
      <c r="AR10" s="470"/>
      <c r="AS10" s="470"/>
      <c r="AT10" s="917">
        <v>4058</v>
      </c>
      <c r="AU10" s="917"/>
      <c r="AV10" s="917"/>
      <c r="AW10" s="917"/>
      <c r="AX10" s="917"/>
      <c r="BF10" s="208"/>
      <c r="BG10" s="208"/>
      <c r="BH10" s="208"/>
      <c r="BI10" s="208"/>
      <c r="BJ10" s="208"/>
    </row>
    <row r="11" spans="1:62" ht="15" customHeight="1">
      <c r="A11" s="922" t="s">
        <v>48</v>
      </c>
      <c r="B11" s="922"/>
      <c r="C11" s="922"/>
      <c r="D11" s="922"/>
      <c r="E11" s="922"/>
      <c r="F11" s="922"/>
      <c r="G11" s="922"/>
      <c r="H11" s="922"/>
      <c r="I11" s="922"/>
      <c r="J11" s="922"/>
      <c r="K11" s="469">
        <v>203</v>
      </c>
      <c r="L11" s="470"/>
      <c r="M11" s="470"/>
      <c r="N11" s="470"/>
      <c r="O11" s="470"/>
      <c r="P11" s="470">
        <v>475</v>
      </c>
      <c r="Q11" s="470"/>
      <c r="R11" s="470"/>
      <c r="S11" s="470"/>
      <c r="T11" s="470"/>
      <c r="U11" s="470">
        <v>278</v>
      </c>
      <c r="V11" s="470"/>
      <c r="W11" s="470"/>
      <c r="X11" s="470"/>
      <c r="Y11" s="470"/>
      <c r="Z11" s="470">
        <v>324</v>
      </c>
      <c r="AA11" s="470"/>
      <c r="AB11" s="470"/>
      <c r="AC11" s="470"/>
      <c r="AD11" s="470"/>
      <c r="AE11" s="470">
        <v>827</v>
      </c>
      <c r="AF11" s="470"/>
      <c r="AG11" s="470"/>
      <c r="AH11" s="470"/>
      <c r="AI11" s="470"/>
      <c r="AJ11" s="470">
        <v>402</v>
      </c>
      <c r="AK11" s="470"/>
      <c r="AL11" s="470"/>
      <c r="AM11" s="470"/>
      <c r="AN11" s="470"/>
      <c r="AO11" s="470">
        <v>714</v>
      </c>
      <c r="AP11" s="470"/>
      <c r="AQ11" s="470"/>
      <c r="AR11" s="470"/>
      <c r="AS11" s="470"/>
      <c r="AT11" s="917">
        <v>4330</v>
      </c>
      <c r="AU11" s="917"/>
      <c r="AV11" s="917"/>
      <c r="AW11" s="917"/>
      <c r="AX11" s="917"/>
      <c r="BF11" s="208"/>
      <c r="BG11" s="208"/>
      <c r="BH11" s="208"/>
      <c r="BI11" s="208"/>
      <c r="BJ11" s="208"/>
    </row>
    <row r="12" spans="1:62" ht="15" customHeight="1">
      <c r="A12" s="922" t="s">
        <v>49</v>
      </c>
      <c r="B12" s="922"/>
      <c r="C12" s="922"/>
      <c r="D12" s="922"/>
      <c r="E12" s="922"/>
      <c r="F12" s="922"/>
      <c r="G12" s="922"/>
      <c r="H12" s="922"/>
      <c r="I12" s="922"/>
      <c r="J12" s="922"/>
      <c r="K12" s="469">
        <v>201</v>
      </c>
      <c r="L12" s="470"/>
      <c r="M12" s="470"/>
      <c r="N12" s="470"/>
      <c r="O12" s="470"/>
      <c r="P12" s="470">
        <v>374</v>
      </c>
      <c r="Q12" s="470"/>
      <c r="R12" s="470"/>
      <c r="S12" s="470"/>
      <c r="T12" s="470"/>
      <c r="U12" s="470">
        <v>245</v>
      </c>
      <c r="V12" s="470"/>
      <c r="W12" s="470"/>
      <c r="X12" s="470"/>
      <c r="Y12" s="470"/>
      <c r="Z12" s="470">
        <v>452</v>
      </c>
      <c r="AA12" s="470"/>
      <c r="AB12" s="470"/>
      <c r="AC12" s="470"/>
      <c r="AD12" s="470"/>
      <c r="AE12" s="470">
        <v>594</v>
      </c>
      <c r="AF12" s="470"/>
      <c r="AG12" s="470"/>
      <c r="AH12" s="470"/>
      <c r="AI12" s="470"/>
      <c r="AJ12" s="470">
        <v>362</v>
      </c>
      <c r="AK12" s="470"/>
      <c r="AL12" s="470"/>
      <c r="AM12" s="470"/>
      <c r="AN12" s="470"/>
      <c r="AO12" s="470">
        <v>715</v>
      </c>
      <c r="AP12" s="470"/>
      <c r="AQ12" s="470"/>
      <c r="AR12" s="470"/>
      <c r="AS12" s="470"/>
      <c r="AT12" s="917">
        <v>3937</v>
      </c>
      <c r="AU12" s="917"/>
      <c r="AV12" s="917"/>
      <c r="AW12" s="917"/>
      <c r="AX12" s="917"/>
      <c r="BF12" s="221"/>
      <c r="BG12" s="221"/>
      <c r="BH12" s="221"/>
      <c r="BI12" s="221"/>
      <c r="BJ12" s="221"/>
    </row>
    <row r="13" spans="1:62" ht="15" customHeight="1">
      <c r="A13" s="922" t="s">
        <v>50</v>
      </c>
      <c r="B13" s="922"/>
      <c r="C13" s="922"/>
      <c r="D13" s="922"/>
      <c r="E13" s="922"/>
      <c r="F13" s="922"/>
      <c r="G13" s="922"/>
      <c r="H13" s="922"/>
      <c r="I13" s="922"/>
      <c r="J13" s="922"/>
      <c r="K13" s="469">
        <v>153</v>
      </c>
      <c r="L13" s="470"/>
      <c r="M13" s="470"/>
      <c r="N13" s="470"/>
      <c r="O13" s="470"/>
      <c r="P13" s="470">
        <v>326</v>
      </c>
      <c r="Q13" s="470"/>
      <c r="R13" s="470"/>
      <c r="S13" s="470"/>
      <c r="T13" s="470"/>
      <c r="U13" s="470">
        <v>186</v>
      </c>
      <c r="V13" s="470"/>
      <c r="W13" s="470"/>
      <c r="X13" s="470"/>
      <c r="Y13" s="470"/>
      <c r="Z13" s="470">
        <v>348</v>
      </c>
      <c r="AA13" s="470"/>
      <c r="AB13" s="470"/>
      <c r="AC13" s="470"/>
      <c r="AD13" s="470"/>
      <c r="AE13" s="470">
        <v>1327</v>
      </c>
      <c r="AF13" s="470"/>
      <c r="AG13" s="470"/>
      <c r="AH13" s="470"/>
      <c r="AI13" s="470"/>
      <c r="AJ13" s="470">
        <v>337</v>
      </c>
      <c r="AK13" s="470"/>
      <c r="AL13" s="470"/>
      <c r="AM13" s="470"/>
      <c r="AN13" s="470"/>
      <c r="AO13" s="470">
        <v>681</v>
      </c>
      <c r="AP13" s="470"/>
      <c r="AQ13" s="470"/>
      <c r="AR13" s="470"/>
      <c r="AS13" s="470"/>
      <c r="AT13" s="917">
        <v>4209</v>
      </c>
      <c r="AU13" s="917"/>
      <c r="AV13" s="917"/>
      <c r="AW13" s="917"/>
      <c r="AX13" s="917"/>
      <c r="BF13" s="223"/>
      <c r="BG13" s="223"/>
      <c r="BH13" s="223"/>
      <c r="BI13" s="223"/>
      <c r="BJ13" s="223"/>
    </row>
    <row r="14" spans="1:50" ht="15" customHeight="1">
      <c r="A14" s="922"/>
      <c r="B14" s="922"/>
      <c r="C14" s="922"/>
      <c r="D14" s="922"/>
      <c r="E14" s="922"/>
      <c r="F14" s="922"/>
      <c r="G14" s="922"/>
      <c r="H14" s="922"/>
      <c r="I14" s="922"/>
      <c r="J14" s="922"/>
      <c r="K14" s="469"/>
      <c r="L14" s="470"/>
      <c r="M14" s="470"/>
      <c r="N14" s="470"/>
      <c r="O14" s="470"/>
      <c r="P14" s="470"/>
      <c r="Q14" s="470"/>
      <c r="R14" s="470"/>
      <c r="S14" s="470"/>
      <c r="T14" s="470"/>
      <c r="U14" s="470"/>
      <c r="V14" s="470"/>
      <c r="W14" s="470"/>
      <c r="X14" s="470"/>
      <c r="Y14" s="470"/>
      <c r="Z14" s="470"/>
      <c r="AA14" s="470"/>
      <c r="AB14" s="470"/>
      <c r="AC14" s="470"/>
      <c r="AD14" s="470"/>
      <c r="AE14" s="470"/>
      <c r="AF14" s="470"/>
      <c r="AG14" s="470"/>
      <c r="AH14" s="470"/>
      <c r="AI14" s="470"/>
      <c r="AJ14" s="470"/>
      <c r="AK14" s="470"/>
      <c r="AL14" s="470"/>
      <c r="AM14" s="470"/>
      <c r="AN14" s="470"/>
      <c r="AO14" s="470"/>
      <c r="AP14" s="470"/>
      <c r="AQ14" s="470"/>
      <c r="AR14" s="470"/>
      <c r="AS14" s="470"/>
      <c r="AT14" s="917"/>
      <c r="AU14" s="917"/>
      <c r="AV14" s="917"/>
      <c r="AW14" s="917"/>
      <c r="AX14" s="917"/>
    </row>
    <row r="15" spans="1:50" ht="15" customHeight="1">
      <c r="A15" s="922" t="s">
        <v>51</v>
      </c>
      <c r="B15" s="922"/>
      <c r="C15" s="922"/>
      <c r="D15" s="922"/>
      <c r="E15" s="922"/>
      <c r="F15" s="922"/>
      <c r="G15" s="922"/>
      <c r="H15" s="922"/>
      <c r="I15" s="922"/>
      <c r="J15" s="922"/>
      <c r="K15" s="469">
        <v>135</v>
      </c>
      <c r="L15" s="470"/>
      <c r="M15" s="470"/>
      <c r="N15" s="470"/>
      <c r="O15" s="470"/>
      <c r="P15" s="470">
        <v>302</v>
      </c>
      <c r="Q15" s="470"/>
      <c r="R15" s="470"/>
      <c r="S15" s="470"/>
      <c r="T15" s="470"/>
      <c r="U15" s="470">
        <v>273</v>
      </c>
      <c r="V15" s="470"/>
      <c r="W15" s="470"/>
      <c r="X15" s="470"/>
      <c r="Y15" s="470"/>
      <c r="Z15" s="470">
        <v>331</v>
      </c>
      <c r="AA15" s="470"/>
      <c r="AB15" s="470"/>
      <c r="AC15" s="470"/>
      <c r="AD15" s="470"/>
      <c r="AE15" s="470">
        <v>737</v>
      </c>
      <c r="AF15" s="470"/>
      <c r="AG15" s="470"/>
      <c r="AH15" s="470"/>
      <c r="AI15" s="470"/>
      <c r="AJ15" s="470">
        <v>207</v>
      </c>
      <c r="AK15" s="470"/>
      <c r="AL15" s="470"/>
      <c r="AM15" s="470"/>
      <c r="AN15" s="470"/>
      <c r="AO15" s="470">
        <v>699</v>
      </c>
      <c r="AP15" s="470"/>
      <c r="AQ15" s="470"/>
      <c r="AR15" s="470"/>
      <c r="AS15" s="470"/>
      <c r="AT15" s="917">
        <v>4520</v>
      </c>
      <c r="AU15" s="917"/>
      <c r="AV15" s="917"/>
      <c r="AW15" s="917"/>
      <c r="AX15" s="917"/>
    </row>
    <row r="16" spans="1:50" ht="15" customHeight="1">
      <c r="A16" s="922" t="s">
        <v>52</v>
      </c>
      <c r="B16" s="922"/>
      <c r="C16" s="922"/>
      <c r="D16" s="922"/>
      <c r="E16" s="922"/>
      <c r="F16" s="922"/>
      <c r="G16" s="922"/>
      <c r="H16" s="922"/>
      <c r="I16" s="922"/>
      <c r="J16" s="922"/>
      <c r="K16" s="469">
        <v>129</v>
      </c>
      <c r="L16" s="470"/>
      <c r="M16" s="470"/>
      <c r="N16" s="470"/>
      <c r="O16" s="470"/>
      <c r="P16" s="470">
        <v>354</v>
      </c>
      <c r="Q16" s="470"/>
      <c r="R16" s="470"/>
      <c r="S16" s="470"/>
      <c r="T16" s="470"/>
      <c r="U16" s="470">
        <v>245</v>
      </c>
      <c r="V16" s="470"/>
      <c r="W16" s="470"/>
      <c r="X16" s="470"/>
      <c r="Y16" s="470"/>
      <c r="Z16" s="470">
        <v>443</v>
      </c>
      <c r="AA16" s="470"/>
      <c r="AB16" s="470"/>
      <c r="AC16" s="470"/>
      <c r="AD16" s="470"/>
      <c r="AE16" s="470">
        <v>809</v>
      </c>
      <c r="AF16" s="470"/>
      <c r="AG16" s="470"/>
      <c r="AH16" s="470"/>
      <c r="AI16" s="470"/>
      <c r="AJ16" s="470">
        <v>518</v>
      </c>
      <c r="AK16" s="470"/>
      <c r="AL16" s="470"/>
      <c r="AM16" s="470"/>
      <c r="AN16" s="470"/>
      <c r="AO16" s="470">
        <v>704</v>
      </c>
      <c r="AP16" s="470"/>
      <c r="AQ16" s="470"/>
      <c r="AR16" s="470"/>
      <c r="AS16" s="470"/>
      <c r="AT16" s="917">
        <v>4013</v>
      </c>
      <c r="AU16" s="917"/>
      <c r="AV16" s="917"/>
      <c r="AW16" s="917"/>
      <c r="AX16" s="917"/>
    </row>
    <row r="17" spans="1:50" ht="15" customHeight="1">
      <c r="A17" s="922" t="s">
        <v>53</v>
      </c>
      <c r="B17" s="922"/>
      <c r="C17" s="922"/>
      <c r="D17" s="922"/>
      <c r="E17" s="922"/>
      <c r="F17" s="922"/>
      <c r="G17" s="922"/>
      <c r="H17" s="922"/>
      <c r="I17" s="922"/>
      <c r="J17" s="922"/>
      <c r="K17" s="469">
        <v>136</v>
      </c>
      <c r="L17" s="470"/>
      <c r="M17" s="470"/>
      <c r="N17" s="470"/>
      <c r="O17" s="470"/>
      <c r="P17" s="470">
        <v>330</v>
      </c>
      <c r="Q17" s="470"/>
      <c r="R17" s="470"/>
      <c r="S17" s="470"/>
      <c r="T17" s="470"/>
      <c r="U17" s="470">
        <v>228</v>
      </c>
      <c r="V17" s="470"/>
      <c r="W17" s="470"/>
      <c r="X17" s="470"/>
      <c r="Y17" s="470"/>
      <c r="Z17" s="470">
        <v>429</v>
      </c>
      <c r="AA17" s="470"/>
      <c r="AB17" s="470"/>
      <c r="AC17" s="470"/>
      <c r="AD17" s="470"/>
      <c r="AE17" s="470">
        <v>858</v>
      </c>
      <c r="AF17" s="470"/>
      <c r="AG17" s="470"/>
      <c r="AH17" s="470"/>
      <c r="AI17" s="470"/>
      <c r="AJ17" s="470">
        <v>312</v>
      </c>
      <c r="AK17" s="470"/>
      <c r="AL17" s="470"/>
      <c r="AM17" s="470"/>
      <c r="AN17" s="470"/>
      <c r="AO17" s="470">
        <v>724</v>
      </c>
      <c r="AP17" s="470"/>
      <c r="AQ17" s="470"/>
      <c r="AR17" s="470"/>
      <c r="AS17" s="470"/>
      <c r="AT17" s="917">
        <v>2764</v>
      </c>
      <c r="AU17" s="917"/>
      <c r="AV17" s="917"/>
      <c r="AW17" s="917"/>
      <c r="AX17" s="917"/>
    </row>
    <row r="18" spans="1:50" ht="15" customHeight="1">
      <c r="A18" s="922" t="s">
        <v>54</v>
      </c>
      <c r="B18" s="922"/>
      <c r="C18" s="922"/>
      <c r="D18" s="922"/>
      <c r="E18" s="922"/>
      <c r="F18" s="922"/>
      <c r="G18" s="922"/>
      <c r="H18" s="922"/>
      <c r="I18" s="922"/>
      <c r="J18" s="922"/>
      <c r="K18" s="469">
        <v>126</v>
      </c>
      <c r="L18" s="470"/>
      <c r="M18" s="470"/>
      <c r="N18" s="470"/>
      <c r="O18" s="470"/>
      <c r="P18" s="470">
        <v>312</v>
      </c>
      <c r="Q18" s="470"/>
      <c r="R18" s="470"/>
      <c r="S18" s="470"/>
      <c r="T18" s="470"/>
      <c r="U18" s="470">
        <v>223</v>
      </c>
      <c r="V18" s="470"/>
      <c r="W18" s="470"/>
      <c r="X18" s="470"/>
      <c r="Y18" s="470"/>
      <c r="Z18" s="470">
        <v>326</v>
      </c>
      <c r="AA18" s="470"/>
      <c r="AB18" s="470"/>
      <c r="AC18" s="470"/>
      <c r="AD18" s="470"/>
      <c r="AE18" s="470">
        <v>433</v>
      </c>
      <c r="AF18" s="470"/>
      <c r="AG18" s="470"/>
      <c r="AH18" s="470"/>
      <c r="AI18" s="470"/>
      <c r="AJ18" s="470">
        <v>287</v>
      </c>
      <c r="AK18" s="470"/>
      <c r="AL18" s="470"/>
      <c r="AM18" s="470"/>
      <c r="AN18" s="470"/>
      <c r="AO18" s="470">
        <v>691</v>
      </c>
      <c r="AP18" s="470"/>
      <c r="AQ18" s="470"/>
      <c r="AR18" s="470"/>
      <c r="AS18" s="470"/>
      <c r="AT18" s="917">
        <v>2782</v>
      </c>
      <c r="AU18" s="917"/>
      <c r="AV18" s="917"/>
      <c r="AW18" s="917"/>
      <c r="AX18" s="917"/>
    </row>
    <row r="19" spans="1:50" ht="15" customHeight="1">
      <c r="A19" s="922" t="s">
        <v>771</v>
      </c>
      <c r="B19" s="922"/>
      <c r="C19" s="922"/>
      <c r="D19" s="922"/>
      <c r="E19" s="922"/>
      <c r="F19" s="922"/>
      <c r="G19" s="922"/>
      <c r="H19" s="922"/>
      <c r="I19" s="922"/>
      <c r="J19" s="922"/>
      <c r="K19" s="469">
        <v>126</v>
      </c>
      <c r="L19" s="470"/>
      <c r="M19" s="470"/>
      <c r="N19" s="470"/>
      <c r="O19" s="470"/>
      <c r="P19" s="470">
        <v>385</v>
      </c>
      <c r="Q19" s="470"/>
      <c r="R19" s="470"/>
      <c r="S19" s="470"/>
      <c r="T19" s="470"/>
      <c r="U19" s="470">
        <v>196</v>
      </c>
      <c r="V19" s="470"/>
      <c r="W19" s="470"/>
      <c r="X19" s="470"/>
      <c r="Y19" s="470"/>
      <c r="Z19" s="470">
        <v>336</v>
      </c>
      <c r="AA19" s="470"/>
      <c r="AB19" s="470"/>
      <c r="AC19" s="470"/>
      <c r="AD19" s="470"/>
      <c r="AE19" s="470">
        <v>536</v>
      </c>
      <c r="AF19" s="470"/>
      <c r="AG19" s="470"/>
      <c r="AH19" s="470"/>
      <c r="AI19" s="470"/>
      <c r="AJ19" s="470">
        <v>176</v>
      </c>
      <c r="AK19" s="470"/>
      <c r="AL19" s="470"/>
      <c r="AM19" s="470"/>
      <c r="AN19" s="470"/>
      <c r="AO19" s="470">
        <v>766</v>
      </c>
      <c r="AP19" s="470"/>
      <c r="AQ19" s="470"/>
      <c r="AR19" s="470"/>
      <c r="AS19" s="470"/>
      <c r="AT19" s="917">
        <v>2529</v>
      </c>
      <c r="AU19" s="917"/>
      <c r="AV19" s="917"/>
      <c r="AW19" s="917"/>
      <c r="AX19" s="917"/>
    </row>
    <row r="20" spans="1:50" ht="15" customHeight="1">
      <c r="A20" s="922"/>
      <c r="B20" s="922"/>
      <c r="C20" s="922"/>
      <c r="D20" s="922"/>
      <c r="E20" s="922"/>
      <c r="F20" s="922"/>
      <c r="G20" s="922"/>
      <c r="H20" s="922"/>
      <c r="I20" s="922"/>
      <c r="J20" s="922"/>
      <c r="K20" s="469"/>
      <c r="L20" s="470"/>
      <c r="M20" s="470"/>
      <c r="N20" s="470"/>
      <c r="O20" s="470"/>
      <c r="P20" s="470"/>
      <c r="Q20" s="470"/>
      <c r="R20" s="470"/>
      <c r="S20" s="470"/>
      <c r="T20" s="470"/>
      <c r="U20" s="470"/>
      <c r="V20" s="470"/>
      <c r="W20" s="470"/>
      <c r="X20" s="470"/>
      <c r="Y20" s="470"/>
      <c r="Z20" s="470"/>
      <c r="AA20" s="470"/>
      <c r="AB20" s="470"/>
      <c r="AC20" s="470"/>
      <c r="AD20" s="470"/>
      <c r="AE20" s="470"/>
      <c r="AF20" s="470"/>
      <c r="AG20" s="470"/>
      <c r="AH20" s="470"/>
      <c r="AI20" s="470"/>
      <c r="AJ20" s="470"/>
      <c r="AK20" s="470"/>
      <c r="AL20" s="470"/>
      <c r="AM20" s="470"/>
      <c r="AN20" s="470"/>
      <c r="AO20" s="470"/>
      <c r="AP20" s="470"/>
      <c r="AQ20" s="470"/>
      <c r="AR20" s="470"/>
      <c r="AS20" s="470"/>
      <c r="AT20" s="917"/>
      <c r="AU20" s="917"/>
      <c r="AV20" s="917"/>
      <c r="AW20" s="917"/>
      <c r="AX20" s="917"/>
    </row>
    <row r="21" spans="1:50" ht="15" customHeight="1">
      <c r="A21" s="922" t="s">
        <v>55</v>
      </c>
      <c r="B21" s="922"/>
      <c r="C21" s="922"/>
      <c r="D21" s="922"/>
      <c r="E21" s="922"/>
      <c r="F21" s="922"/>
      <c r="G21" s="922"/>
      <c r="H21" s="922"/>
      <c r="I21" s="922"/>
      <c r="J21" s="922"/>
      <c r="K21" s="469">
        <v>126</v>
      </c>
      <c r="L21" s="470"/>
      <c r="M21" s="470"/>
      <c r="N21" s="470"/>
      <c r="O21" s="470"/>
      <c r="P21" s="470">
        <v>357</v>
      </c>
      <c r="Q21" s="470"/>
      <c r="R21" s="470"/>
      <c r="S21" s="470"/>
      <c r="T21" s="470"/>
      <c r="U21" s="470">
        <v>193</v>
      </c>
      <c r="V21" s="470"/>
      <c r="W21" s="470"/>
      <c r="X21" s="470"/>
      <c r="Y21" s="470"/>
      <c r="Z21" s="470">
        <v>364</v>
      </c>
      <c r="AA21" s="470"/>
      <c r="AB21" s="470"/>
      <c r="AC21" s="470"/>
      <c r="AD21" s="470"/>
      <c r="AE21" s="470">
        <v>562</v>
      </c>
      <c r="AF21" s="470"/>
      <c r="AG21" s="470"/>
      <c r="AH21" s="470"/>
      <c r="AI21" s="470"/>
      <c r="AJ21" s="470">
        <v>188</v>
      </c>
      <c r="AK21" s="470"/>
      <c r="AL21" s="470"/>
      <c r="AM21" s="470"/>
      <c r="AN21" s="470"/>
      <c r="AO21" s="470">
        <v>735</v>
      </c>
      <c r="AP21" s="470"/>
      <c r="AQ21" s="470"/>
      <c r="AR21" s="470"/>
      <c r="AS21" s="470"/>
      <c r="AT21" s="917">
        <v>2908</v>
      </c>
      <c r="AU21" s="917"/>
      <c r="AV21" s="917"/>
      <c r="AW21" s="917"/>
      <c r="AX21" s="917"/>
    </row>
    <row r="22" spans="1:50" ht="15" customHeight="1">
      <c r="A22" s="928" t="s">
        <v>56</v>
      </c>
      <c r="B22" s="928"/>
      <c r="C22" s="928"/>
      <c r="D22" s="928"/>
      <c r="E22" s="928"/>
      <c r="F22" s="928"/>
      <c r="G22" s="928"/>
      <c r="H22" s="928"/>
      <c r="I22" s="928"/>
      <c r="J22" s="928"/>
      <c r="K22" s="921">
        <v>140</v>
      </c>
      <c r="L22" s="486"/>
      <c r="M22" s="486"/>
      <c r="N22" s="486"/>
      <c r="O22" s="486"/>
      <c r="P22" s="486">
        <v>374</v>
      </c>
      <c r="Q22" s="486"/>
      <c r="R22" s="486"/>
      <c r="S22" s="486"/>
      <c r="T22" s="486"/>
      <c r="U22" s="486">
        <v>248</v>
      </c>
      <c r="V22" s="486"/>
      <c r="W22" s="486"/>
      <c r="X22" s="486"/>
      <c r="Y22" s="486"/>
      <c r="Z22" s="486">
        <v>369</v>
      </c>
      <c r="AA22" s="486"/>
      <c r="AB22" s="486"/>
      <c r="AC22" s="486"/>
      <c r="AD22" s="486"/>
      <c r="AE22" s="486">
        <v>905</v>
      </c>
      <c r="AF22" s="486"/>
      <c r="AG22" s="486"/>
      <c r="AH22" s="486"/>
      <c r="AI22" s="486"/>
      <c r="AJ22" s="486">
        <v>297</v>
      </c>
      <c r="AK22" s="486"/>
      <c r="AL22" s="486"/>
      <c r="AM22" s="486"/>
      <c r="AN22" s="486"/>
      <c r="AO22" s="486">
        <v>740</v>
      </c>
      <c r="AP22" s="486"/>
      <c r="AQ22" s="486"/>
      <c r="AR22" s="486"/>
      <c r="AS22" s="486"/>
      <c r="AT22" s="919">
        <v>3032</v>
      </c>
      <c r="AU22" s="919"/>
      <c r="AV22" s="919"/>
      <c r="AW22" s="919"/>
      <c r="AX22" s="919"/>
    </row>
    <row r="23" spans="1:54" ht="13.5" customHeight="1">
      <c r="A23" s="220" t="s">
        <v>776</v>
      </c>
      <c r="B23" s="196"/>
      <c r="C23" s="196"/>
      <c r="D23" s="196"/>
      <c r="E23" s="196"/>
      <c r="F23" s="196"/>
      <c r="G23" s="196"/>
      <c r="H23" s="196"/>
      <c r="I23" s="262"/>
      <c r="J23" s="262"/>
      <c r="K23" s="262"/>
      <c r="L23" s="262"/>
      <c r="M23" s="262"/>
      <c r="N23" s="262"/>
      <c r="O23" s="262"/>
      <c r="P23" s="262"/>
      <c r="Q23" s="262"/>
      <c r="R23" s="262"/>
      <c r="S23" s="262"/>
      <c r="T23" s="262"/>
      <c r="U23" s="262"/>
      <c r="V23" s="262"/>
      <c r="W23" s="262"/>
      <c r="X23" s="262"/>
      <c r="Y23" s="262"/>
      <c r="Z23" s="262"/>
      <c r="AA23" s="262"/>
      <c r="AB23" s="262"/>
      <c r="AC23" s="262"/>
      <c r="AD23" s="262"/>
      <c r="AE23" s="262"/>
      <c r="AF23" s="262"/>
      <c r="AG23" s="262"/>
      <c r="AH23" s="262"/>
      <c r="AI23" s="262"/>
      <c r="AJ23" s="262"/>
      <c r="AK23" s="262"/>
      <c r="AL23" s="262"/>
      <c r="AM23" s="262"/>
      <c r="AN23" s="262"/>
      <c r="AO23" s="262"/>
      <c r="AP23" s="262"/>
      <c r="AQ23" s="262"/>
      <c r="AR23" s="262"/>
      <c r="AS23" s="262"/>
      <c r="AT23" s="262"/>
      <c r="AU23" s="262"/>
      <c r="AV23" s="262"/>
      <c r="AW23" s="262"/>
      <c r="AX23" s="262"/>
      <c r="AY23" s="200"/>
      <c r="AZ23" s="200"/>
      <c r="BA23" s="200"/>
      <c r="BB23" s="263"/>
    </row>
    <row r="24" spans="3:53" ht="13.5" customHeight="1">
      <c r="C24" s="202"/>
      <c r="D24" s="202"/>
      <c r="E24" s="202"/>
      <c r="F24" s="202"/>
      <c r="G24" s="202"/>
      <c r="H24" s="202"/>
      <c r="I24" s="202"/>
      <c r="AY24" s="200"/>
      <c r="AZ24" s="200"/>
      <c r="BA24" s="200"/>
    </row>
    <row r="25" spans="1:53" ht="13.5" customHeight="1">
      <c r="A25" s="220"/>
      <c r="C25" s="202"/>
      <c r="D25" s="202"/>
      <c r="E25" s="202"/>
      <c r="F25" s="202"/>
      <c r="G25" s="202"/>
      <c r="H25" s="202"/>
      <c r="I25" s="202"/>
      <c r="AY25" s="200"/>
      <c r="AZ25" s="200"/>
      <c r="BA25" s="200"/>
    </row>
    <row r="26" spans="1:53" ht="13.5" customHeight="1">
      <c r="A26" s="220"/>
      <c r="C26" s="202"/>
      <c r="D26" s="202"/>
      <c r="E26" s="202"/>
      <c r="F26" s="202"/>
      <c r="G26" s="202"/>
      <c r="H26" s="202"/>
      <c r="I26" s="202"/>
      <c r="AY26" s="200"/>
      <c r="AZ26" s="200"/>
      <c r="BA26" s="200"/>
    </row>
    <row r="27" spans="1:55" ht="18" customHeight="1">
      <c r="A27" s="456" t="s">
        <v>872</v>
      </c>
      <c r="B27" s="456"/>
      <c r="C27" s="456"/>
      <c r="D27" s="456"/>
      <c r="E27" s="456"/>
      <c r="F27" s="456"/>
      <c r="G27" s="456"/>
      <c r="H27" s="456"/>
      <c r="I27" s="456"/>
      <c r="J27" s="456"/>
      <c r="K27" s="456"/>
      <c r="L27" s="456"/>
      <c r="M27" s="456"/>
      <c r="N27" s="456"/>
      <c r="O27" s="456"/>
      <c r="P27" s="456"/>
      <c r="Q27" s="456"/>
      <c r="R27" s="456"/>
      <c r="S27" s="456"/>
      <c r="T27" s="456"/>
      <c r="U27" s="456"/>
      <c r="V27" s="456"/>
      <c r="W27" s="456"/>
      <c r="X27" s="456"/>
      <c r="Y27" s="456"/>
      <c r="Z27" s="456"/>
      <c r="AA27" s="456"/>
      <c r="AB27" s="456"/>
      <c r="AC27" s="456"/>
      <c r="AD27" s="456"/>
      <c r="AE27" s="456"/>
      <c r="AF27" s="456"/>
      <c r="AG27" s="456"/>
      <c r="AH27" s="456"/>
      <c r="AI27" s="456"/>
      <c r="AJ27" s="456"/>
      <c r="AK27" s="456"/>
      <c r="AL27" s="456"/>
      <c r="AM27" s="456"/>
      <c r="AN27" s="456"/>
      <c r="AO27" s="456"/>
      <c r="AP27" s="456"/>
      <c r="AQ27" s="456"/>
      <c r="AR27" s="456"/>
      <c r="AS27" s="456"/>
      <c r="AT27" s="456"/>
      <c r="AU27" s="456"/>
      <c r="AV27" s="456"/>
      <c r="AW27" s="456"/>
      <c r="AX27" s="456"/>
      <c r="AY27" s="456"/>
      <c r="AZ27" s="456"/>
      <c r="BA27" s="456"/>
      <c r="BB27" s="456"/>
      <c r="BC27" s="456"/>
    </row>
    <row r="28" spans="1:53" ht="18" customHeight="1">
      <c r="A28" s="259"/>
      <c r="C28" s="202"/>
      <c r="D28" s="202"/>
      <c r="E28" s="202"/>
      <c r="F28" s="202"/>
      <c r="G28" s="202"/>
      <c r="H28" s="202"/>
      <c r="I28" s="202"/>
      <c r="AY28" s="200"/>
      <c r="AZ28" s="200"/>
      <c r="BA28" s="200"/>
    </row>
    <row r="29" spans="1:9" ht="13.5" customHeight="1" thickBot="1">
      <c r="A29" s="187" t="s">
        <v>490</v>
      </c>
      <c r="C29" s="202"/>
      <c r="D29" s="202"/>
      <c r="E29" s="202"/>
      <c r="F29" s="202"/>
      <c r="G29" s="202"/>
      <c r="H29" s="202"/>
      <c r="I29" s="202"/>
    </row>
    <row r="30" spans="1:55" ht="30" customHeight="1">
      <c r="A30" s="938" t="s">
        <v>775</v>
      </c>
      <c r="B30" s="938"/>
      <c r="C30" s="938"/>
      <c r="D30" s="938"/>
      <c r="E30" s="938"/>
      <c r="F30" s="938"/>
      <c r="G30" s="938"/>
      <c r="H30" s="938"/>
      <c r="I30" s="938"/>
      <c r="J30" s="938"/>
      <c r="K30" s="932" t="s">
        <v>774</v>
      </c>
      <c r="L30" s="932"/>
      <c r="M30" s="932"/>
      <c r="N30" s="932"/>
      <c r="O30" s="932"/>
      <c r="P30" s="932"/>
      <c r="Q30" s="932"/>
      <c r="R30" s="932"/>
      <c r="S30" s="932"/>
      <c r="T30" s="932"/>
      <c r="U30" s="932"/>
      <c r="V30" s="937" t="s">
        <v>773</v>
      </c>
      <c r="W30" s="938"/>
      <c r="X30" s="938"/>
      <c r="Y30" s="938"/>
      <c r="Z30" s="938"/>
      <c r="AA30" s="938"/>
      <c r="AB30" s="938"/>
      <c r="AC30" s="938"/>
      <c r="AD30" s="938"/>
      <c r="AE30" s="938"/>
      <c r="AF30" s="938"/>
      <c r="AG30" s="931"/>
      <c r="AH30" s="932" t="s">
        <v>497</v>
      </c>
      <c r="AI30" s="932"/>
      <c r="AJ30" s="932"/>
      <c r="AK30" s="932"/>
      <c r="AL30" s="932"/>
      <c r="AM30" s="932"/>
      <c r="AN30" s="932"/>
      <c r="AO30" s="932"/>
      <c r="AP30" s="932"/>
      <c r="AQ30" s="932"/>
      <c r="AR30" s="937"/>
      <c r="AS30" s="932" t="s">
        <v>498</v>
      </c>
      <c r="AT30" s="932"/>
      <c r="AU30" s="932"/>
      <c r="AV30" s="932"/>
      <c r="AW30" s="932"/>
      <c r="AX30" s="932"/>
      <c r="AY30" s="932"/>
      <c r="AZ30" s="932"/>
      <c r="BA30" s="932"/>
      <c r="BB30" s="932"/>
      <c r="BC30" s="937"/>
    </row>
    <row r="31" spans="1:55" ht="15" customHeight="1">
      <c r="A31" s="922"/>
      <c r="B31" s="922"/>
      <c r="C31" s="922"/>
      <c r="D31" s="922"/>
      <c r="E31" s="922"/>
      <c r="F31" s="922"/>
      <c r="G31" s="922"/>
      <c r="H31" s="922"/>
      <c r="I31" s="922"/>
      <c r="J31" s="922"/>
      <c r="K31" s="948" t="s">
        <v>109</v>
      </c>
      <c r="L31" s="943"/>
      <c r="M31" s="943"/>
      <c r="N31" s="943"/>
      <c r="O31" s="943"/>
      <c r="P31" s="943"/>
      <c r="Q31" s="943"/>
      <c r="R31" s="943"/>
      <c r="S31" s="943"/>
      <c r="T31" s="943"/>
      <c r="U31" s="943"/>
      <c r="V31" s="943" t="s">
        <v>110</v>
      </c>
      <c r="W31" s="943"/>
      <c r="X31" s="943"/>
      <c r="Y31" s="943"/>
      <c r="Z31" s="943"/>
      <c r="AA31" s="943"/>
      <c r="AB31" s="943"/>
      <c r="AC31" s="943"/>
      <c r="AD31" s="943"/>
      <c r="AE31" s="943"/>
      <c r="AF31" s="943"/>
      <c r="AG31" s="943"/>
      <c r="AH31" s="943" t="s">
        <v>110</v>
      </c>
      <c r="AI31" s="943"/>
      <c r="AJ31" s="943"/>
      <c r="AK31" s="943"/>
      <c r="AL31" s="943"/>
      <c r="AM31" s="943"/>
      <c r="AN31" s="943"/>
      <c r="AO31" s="943"/>
      <c r="AP31" s="943"/>
      <c r="AQ31" s="943"/>
      <c r="AR31" s="943"/>
      <c r="AS31" s="943" t="s">
        <v>110</v>
      </c>
      <c r="AT31" s="943"/>
      <c r="AU31" s="943"/>
      <c r="AV31" s="943"/>
      <c r="AW31" s="943"/>
      <c r="AX31" s="943"/>
      <c r="AY31" s="943"/>
      <c r="AZ31" s="943"/>
      <c r="BA31" s="943"/>
      <c r="BB31" s="943"/>
      <c r="BC31" s="943"/>
    </row>
    <row r="32" spans="1:55" ht="15" customHeight="1">
      <c r="A32" s="922" t="s">
        <v>772</v>
      </c>
      <c r="B32" s="922"/>
      <c r="C32" s="922"/>
      <c r="D32" s="922"/>
      <c r="E32" s="922"/>
      <c r="F32" s="922"/>
      <c r="G32" s="922"/>
      <c r="H32" s="922"/>
      <c r="I32" s="922"/>
      <c r="J32" s="923"/>
      <c r="K32" s="469">
        <v>347</v>
      </c>
      <c r="L32" s="470"/>
      <c r="M32" s="470"/>
      <c r="N32" s="470"/>
      <c r="O32" s="470"/>
      <c r="P32" s="470"/>
      <c r="Q32" s="470"/>
      <c r="R32" s="470"/>
      <c r="S32" s="470"/>
      <c r="T32" s="470"/>
      <c r="U32" s="470"/>
      <c r="V32" s="954">
        <v>361321</v>
      </c>
      <c r="W32" s="954"/>
      <c r="X32" s="954"/>
      <c r="Y32" s="954"/>
      <c r="Z32" s="954"/>
      <c r="AA32" s="954"/>
      <c r="AB32" s="954"/>
      <c r="AC32" s="954"/>
      <c r="AD32" s="954"/>
      <c r="AE32" s="954"/>
      <c r="AF32" s="954"/>
      <c r="AG32" s="954"/>
      <c r="AH32" s="917">
        <v>287297</v>
      </c>
      <c r="AI32" s="917"/>
      <c r="AJ32" s="917"/>
      <c r="AK32" s="917"/>
      <c r="AL32" s="917"/>
      <c r="AM32" s="917"/>
      <c r="AN32" s="917"/>
      <c r="AO32" s="917"/>
      <c r="AP32" s="917"/>
      <c r="AQ32" s="917"/>
      <c r="AR32" s="917"/>
      <c r="AS32" s="917">
        <v>74024</v>
      </c>
      <c r="AT32" s="917"/>
      <c r="AU32" s="917"/>
      <c r="AV32" s="917"/>
      <c r="AW32" s="917"/>
      <c r="AX32" s="917"/>
      <c r="AY32" s="917"/>
      <c r="AZ32" s="917"/>
      <c r="BA32" s="917"/>
      <c r="BB32" s="917"/>
      <c r="BC32" s="917"/>
    </row>
    <row r="33" spans="1:55" ht="15" customHeight="1">
      <c r="A33" s="935">
        <v>19</v>
      </c>
      <c r="B33" s="935"/>
      <c r="C33" s="935"/>
      <c r="D33" s="935"/>
      <c r="E33" s="935"/>
      <c r="F33" s="935"/>
      <c r="G33" s="935"/>
      <c r="H33" s="935"/>
      <c r="I33" s="935"/>
      <c r="J33" s="936"/>
      <c r="K33" s="470">
        <v>346</v>
      </c>
      <c r="L33" s="470"/>
      <c r="M33" s="470"/>
      <c r="N33" s="470"/>
      <c r="O33" s="470"/>
      <c r="P33" s="470"/>
      <c r="Q33" s="470"/>
      <c r="R33" s="470"/>
      <c r="S33" s="470"/>
      <c r="T33" s="470"/>
      <c r="U33" s="470"/>
      <c r="V33" s="917">
        <v>406390</v>
      </c>
      <c r="W33" s="917"/>
      <c r="X33" s="917"/>
      <c r="Y33" s="917"/>
      <c r="Z33" s="917"/>
      <c r="AA33" s="917"/>
      <c r="AB33" s="917"/>
      <c r="AC33" s="917"/>
      <c r="AD33" s="917"/>
      <c r="AE33" s="917"/>
      <c r="AF33" s="917"/>
      <c r="AG33" s="917"/>
      <c r="AH33" s="917">
        <v>331739</v>
      </c>
      <c r="AI33" s="917"/>
      <c r="AJ33" s="917"/>
      <c r="AK33" s="917"/>
      <c r="AL33" s="917"/>
      <c r="AM33" s="917"/>
      <c r="AN33" s="917"/>
      <c r="AO33" s="917"/>
      <c r="AP33" s="917"/>
      <c r="AQ33" s="917"/>
      <c r="AR33" s="917"/>
      <c r="AS33" s="917">
        <v>74651</v>
      </c>
      <c r="AT33" s="917"/>
      <c r="AU33" s="917"/>
      <c r="AV33" s="917"/>
      <c r="AW33" s="917"/>
      <c r="AX33" s="917"/>
      <c r="AY33" s="917"/>
      <c r="AZ33" s="917"/>
      <c r="BA33" s="917"/>
      <c r="BB33" s="917"/>
      <c r="BC33" s="917"/>
    </row>
    <row r="34" spans="1:55" ht="15" customHeight="1">
      <c r="A34" s="952">
        <v>20</v>
      </c>
      <c r="B34" s="952"/>
      <c r="C34" s="952"/>
      <c r="D34" s="952"/>
      <c r="E34" s="952"/>
      <c r="F34" s="952"/>
      <c r="G34" s="952"/>
      <c r="H34" s="952"/>
      <c r="I34" s="952"/>
      <c r="J34" s="953"/>
      <c r="K34" s="484">
        <f>SUM(K36:U49)</f>
        <v>346</v>
      </c>
      <c r="L34" s="484"/>
      <c r="M34" s="484"/>
      <c r="N34" s="484"/>
      <c r="O34" s="484"/>
      <c r="P34" s="484"/>
      <c r="Q34" s="484"/>
      <c r="R34" s="484"/>
      <c r="S34" s="484"/>
      <c r="T34" s="484"/>
      <c r="U34" s="484"/>
      <c r="V34" s="918">
        <f>SUM(V36:AG49)</f>
        <v>404745</v>
      </c>
      <c r="W34" s="918"/>
      <c r="X34" s="918"/>
      <c r="Y34" s="918"/>
      <c r="Z34" s="918"/>
      <c r="AA34" s="918"/>
      <c r="AB34" s="918"/>
      <c r="AC34" s="918"/>
      <c r="AD34" s="918"/>
      <c r="AE34" s="918"/>
      <c r="AF34" s="918"/>
      <c r="AG34" s="918"/>
      <c r="AH34" s="918">
        <f>SUM(AH36:AR49)</f>
        <v>304071</v>
      </c>
      <c r="AI34" s="918"/>
      <c r="AJ34" s="918"/>
      <c r="AK34" s="918"/>
      <c r="AL34" s="918"/>
      <c r="AM34" s="918"/>
      <c r="AN34" s="918"/>
      <c r="AO34" s="918"/>
      <c r="AP34" s="918"/>
      <c r="AQ34" s="918"/>
      <c r="AR34" s="918"/>
      <c r="AS34" s="918">
        <f>SUM(AS36:BC49)</f>
        <v>100674</v>
      </c>
      <c r="AT34" s="918"/>
      <c r="AU34" s="918"/>
      <c r="AV34" s="918"/>
      <c r="AW34" s="918"/>
      <c r="AX34" s="918"/>
      <c r="AY34" s="918"/>
      <c r="AZ34" s="918"/>
      <c r="BA34" s="918"/>
      <c r="BB34" s="918"/>
      <c r="BC34" s="918"/>
    </row>
    <row r="35" spans="1:55" ht="15" customHeight="1">
      <c r="A35" s="922"/>
      <c r="B35" s="922"/>
      <c r="C35" s="922"/>
      <c r="D35" s="922"/>
      <c r="E35" s="922"/>
      <c r="F35" s="922"/>
      <c r="G35" s="922"/>
      <c r="H35" s="922"/>
      <c r="I35" s="922"/>
      <c r="J35" s="922"/>
      <c r="K35" s="949"/>
      <c r="L35" s="950"/>
      <c r="M35" s="950"/>
      <c r="N35" s="950"/>
      <c r="O35" s="950"/>
      <c r="P35" s="950"/>
      <c r="Q35" s="950"/>
      <c r="R35" s="950"/>
      <c r="S35" s="950"/>
      <c r="T35" s="950"/>
      <c r="U35" s="950"/>
      <c r="V35" s="950"/>
      <c r="W35" s="950"/>
      <c r="X35" s="950"/>
      <c r="Y35" s="950"/>
      <c r="Z35" s="950"/>
      <c r="AA35" s="950"/>
      <c r="AB35" s="950"/>
      <c r="AC35" s="950"/>
      <c r="AD35" s="950"/>
      <c r="AE35" s="950"/>
      <c r="AF35" s="950"/>
      <c r="AG35" s="950"/>
      <c r="AH35" s="950"/>
      <c r="AI35" s="950"/>
      <c r="AJ35" s="950"/>
      <c r="AK35" s="950"/>
      <c r="AL35" s="950"/>
      <c r="AM35" s="950"/>
      <c r="AN35" s="950"/>
      <c r="AO35" s="950"/>
      <c r="AP35" s="950"/>
      <c r="AQ35" s="950"/>
      <c r="AR35" s="950"/>
      <c r="AS35" s="950"/>
      <c r="AT35" s="950"/>
      <c r="AU35" s="950"/>
      <c r="AV35" s="950"/>
      <c r="AW35" s="950"/>
      <c r="AX35" s="950"/>
      <c r="AY35" s="950"/>
      <c r="AZ35" s="950"/>
      <c r="BA35" s="950"/>
      <c r="BB35" s="950"/>
      <c r="BC35" s="950"/>
    </row>
    <row r="36" spans="1:55" ht="15" customHeight="1">
      <c r="A36" s="922" t="s">
        <v>113</v>
      </c>
      <c r="B36" s="922"/>
      <c r="C36" s="922"/>
      <c r="D36" s="922"/>
      <c r="E36" s="922"/>
      <c r="F36" s="922"/>
      <c r="G36" s="922"/>
      <c r="H36" s="922"/>
      <c r="I36" s="922"/>
      <c r="J36" s="922"/>
      <c r="K36" s="469">
        <v>29</v>
      </c>
      <c r="L36" s="470"/>
      <c r="M36" s="470"/>
      <c r="N36" s="470"/>
      <c r="O36" s="470"/>
      <c r="P36" s="470"/>
      <c r="Q36" s="470"/>
      <c r="R36" s="470"/>
      <c r="S36" s="470"/>
      <c r="T36" s="470"/>
      <c r="U36" s="470"/>
      <c r="V36" s="470">
        <v>35033</v>
      </c>
      <c r="W36" s="470"/>
      <c r="X36" s="470"/>
      <c r="Y36" s="470"/>
      <c r="Z36" s="470"/>
      <c r="AA36" s="470"/>
      <c r="AB36" s="470"/>
      <c r="AC36" s="470"/>
      <c r="AD36" s="470"/>
      <c r="AE36" s="470"/>
      <c r="AF36" s="470"/>
      <c r="AG36" s="470"/>
      <c r="AH36" s="470">
        <v>30817</v>
      </c>
      <c r="AI36" s="470"/>
      <c r="AJ36" s="470"/>
      <c r="AK36" s="470"/>
      <c r="AL36" s="470"/>
      <c r="AM36" s="470"/>
      <c r="AN36" s="470"/>
      <c r="AO36" s="470"/>
      <c r="AP36" s="470"/>
      <c r="AQ36" s="470"/>
      <c r="AR36" s="470"/>
      <c r="AS36" s="470">
        <v>4216</v>
      </c>
      <c r="AT36" s="470"/>
      <c r="AU36" s="470"/>
      <c r="AV36" s="470"/>
      <c r="AW36" s="470"/>
      <c r="AX36" s="470"/>
      <c r="AY36" s="470"/>
      <c r="AZ36" s="470"/>
      <c r="BA36" s="470"/>
      <c r="BB36" s="470"/>
      <c r="BC36" s="470"/>
    </row>
    <row r="37" spans="1:55" ht="15" customHeight="1">
      <c r="A37" s="922" t="s">
        <v>344</v>
      </c>
      <c r="B37" s="922"/>
      <c r="C37" s="922"/>
      <c r="D37" s="922"/>
      <c r="E37" s="922"/>
      <c r="F37" s="922"/>
      <c r="G37" s="922"/>
      <c r="H37" s="922"/>
      <c r="I37" s="922"/>
      <c r="J37" s="922"/>
      <c r="K37" s="469">
        <v>30</v>
      </c>
      <c r="L37" s="470"/>
      <c r="M37" s="470"/>
      <c r="N37" s="470"/>
      <c r="O37" s="470"/>
      <c r="P37" s="470"/>
      <c r="Q37" s="470"/>
      <c r="R37" s="470"/>
      <c r="S37" s="470"/>
      <c r="T37" s="470"/>
      <c r="U37" s="470"/>
      <c r="V37" s="470">
        <v>45749</v>
      </c>
      <c r="W37" s="470"/>
      <c r="X37" s="470"/>
      <c r="Y37" s="470"/>
      <c r="Z37" s="470"/>
      <c r="AA37" s="470"/>
      <c r="AB37" s="470"/>
      <c r="AC37" s="470"/>
      <c r="AD37" s="470"/>
      <c r="AE37" s="470"/>
      <c r="AF37" s="470"/>
      <c r="AG37" s="470"/>
      <c r="AH37" s="470">
        <v>28700</v>
      </c>
      <c r="AI37" s="470"/>
      <c r="AJ37" s="470"/>
      <c r="AK37" s="470"/>
      <c r="AL37" s="470"/>
      <c r="AM37" s="470"/>
      <c r="AN37" s="470"/>
      <c r="AO37" s="470"/>
      <c r="AP37" s="470"/>
      <c r="AQ37" s="470"/>
      <c r="AR37" s="470"/>
      <c r="AS37" s="470">
        <v>17049</v>
      </c>
      <c r="AT37" s="470"/>
      <c r="AU37" s="470"/>
      <c r="AV37" s="470"/>
      <c r="AW37" s="470"/>
      <c r="AX37" s="470"/>
      <c r="AY37" s="470"/>
      <c r="AZ37" s="470"/>
      <c r="BA37" s="470"/>
      <c r="BB37" s="470"/>
      <c r="BC37" s="470"/>
    </row>
    <row r="38" spans="1:55" ht="15" customHeight="1">
      <c r="A38" s="922" t="s">
        <v>48</v>
      </c>
      <c r="B38" s="922"/>
      <c r="C38" s="922"/>
      <c r="D38" s="922"/>
      <c r="E38" s="922"/>
      <c r="F38" s="922"/>
      <c r="G38" s="922"/>
      <c r="H38" s="922"/>
      <c r="I38" s="922"/>
      <c r="J38" s="922"/>
      <c r="K38" s="469">
        <v>29</v>
      </c>
      <c r="L38" s="470"/>
      <c r="M38" s="470"/>
      <c r="N38" s="470"/>
      <c r="O38" s="470"/>
      <c r="P38" s="470"/>
      <c r="Q38" s="470"/>
      <c r="R38" s="470"/>
      <c r="S38" s="470"/>
      <c r="T38" s="470"/>
      <c r="U38" s="470"/>
      <c r="V38" s="470">
        <v>39861</v>
      </c>
      <c r="W38" s="470"/>
      <c r="X38" s="470"/>
      <c r="Y38" s="470"/>
      <c r="Z38" s="470"/>
      <c r="AA38" s="470"/>
      <c r="AB38" s="470"/>
      <c r="AC38" s="470"/>
      <c r="AD38" s="470"/>
      <c r="AE38" s="470"/>
      <c r="AF38" s="470"/>
      <c r="AG38" s="470"/>
      <c r="AH38" s="470">
        <v>31575</v>
      </c>
      <c r="AI38" s="470"/>
      <c r="AJ38" s="470"/>
      <c r="AK38" s="470"/>
      <c r="AL38" s="470"/>
      <c r="AM38" s="470"/>
      <c r="AN38" s="470"/>
      <c r="AO38" s="470"/>
      <c r="AP38" s="470"/>
      <c r="AQ38" s="470"/>
      <c r="AR38" s="470"/>
      <c r="AS38" s="470">
        <v>8286</v>
      </c>
      <c r="AT38" s="470"/>
      <c r="AU38" s="470"/>
      <c r="AV38" s="470"/>
      <c r="AW38" s="470"/>
      <c r="AX38" s="470"/>
      <c r="AY38" s="470"/>
      <c r="AZ38" s="470"/>
      <c r="BA38" s="470"/>
      <c r="BB38" s="470"/>
      <c r="BC38" s="470"/>
    </row>
    <row r="39" spans="1:55" ht="15" customHeight="1">
      <c r="A39" s="922" t="s">
        <v>49</v>
      </c>
      <c r="B39" s="922"/>
      <c r="C39" s="922"/>
      <c r="D39" s="922"/>
      <c r="E39" s="922"/>
      <c r="F39" s="922"/>
      <c r="G39" s="922"/>
      <c r="H39" s="922"/>
      <c r="I39" s="922"/>
      <c r="J39" s="922"/>
      <c r="K39" s="469">
        <v>30</v>
      </c>
      <c r="L39" s="470"/>
      <c r="M39" s="470"/>
      <c r="N39" s="470"/>
      <c r="O39" s="470"/>
      <c r="P39" s="470"/>
      <c r="Q39" s="470"/>
      <c r="R39" s="470"/>
      <c r="S39" s="470"/>
      <c r="T39" s="470"/>
      <c r="U39" s="470"/>
      <c r="V39" s="470">
        <v>38445</v>
      </c>
      <c r="W39" s="470"/>
      <c r="X39" s="470"/>
      <c r="Y39" s="470"/>
      <c r="Z39" s="470"/>
      <c r="AA39" s="470"/>
      <c r="AB39" s="470"/>
      <c r="AC39" s="470"/>
      <c r="AD39" s="470"/>
      <c r="AE39" s="470"/>
      <c r="AF39" s="470"/>
      <c r="AG39" s="470"/>
      <c r="AH39" s="470">
        <v>28171</v>
      </c>
      <c r="AI39" s="470"/>
      <c r="AJ39" s="470"/>
      <c r="AK39" s="470"/>
      <c r="AL39" s="470"/>
      <c r="AM39" s="470"/>
      <c r="AN39" s="470"/>
      <c r="AO39" s="470"/>
      <c r="AP39" s="470"/>
      <c r="AQ39" s="470"/>
      <c r="AR39" s="470"/>
      <c r="AS39" s="470">
        <v>10274</v>
      </c>
      <c r="AT39" s="470"/>
      <c r="AU39" s="470"/>
      <c r="AV39" s="470"/>
      <c r="AW39" s="470"/>
      <c r="AX39" s="470"/>
      <c r="AY39" s="470"/>
      <c r="AZ39" s="470"/>
      <c r="BA39" s="470"/>
      <c r="BB39" s="470"/>
      <c r="BC39" s="470"/>
    </row>
    <row r="40" spans="1:55" ht="15" customHeight="1">
      <c r="A40" s="922" t="s">
        <v>50</v>
      </c>
      <c r="B40" s="922"/>
      <c r="C40" s="922"/>
      <c r="D40" s="922"/>
      <c r="E40" s="922"/>
      <c r="F40" s="922"/>
      <c r="G40" s="922"/>
      <c r="H40" s="922"/>
      <c r="I40" s="922"/>
      <c r="J40" s="922"/>
      <c r="K40" s="469">
        <v>30</v>
      </c>
      <c r="L40" s="470"/>
      <c r="M40" s="470"/>
      <c r="N40" s="470"/>
      <c r="O40" s="470"/>
      <c r="P40" s="470"/>
      <c r="Q40" s="470"/>
      <c r="R40" s="470"/>
      <c r="S40" s="470"/>
      <c r="T40" s="470"/>
      <c r="U40" s="470"/>
      <c r="V40" s="470">
        <v>31156</v>
      </c>
      <c r="W40" s="470"/>
      <c r="X40" s="470"/>
      <c r="Y40" s="470"/>
      <c r="Z40" s="470"/>
      <c r="AA40" s="470"/>
      <c r="AB40" s="470"/>
      <c r="AC40" s="470"/>
      <c r="AD40" s="470"/>
      <c r="AE40" s="470"/>
      <c r="AF40" s="470"/>
      <c r="AG40" s="470"/>
      <c r="AH40" s="470">
        <v>23767</v>
      </c>
      <c r="AI40" s="470"/>
      <c r="AJ40" s="470"/>
      <c r="AK40" s="470"/>
      <c r="AL40" s="470"/>
      <c r="AM40" s="470"/>
      <c r="AN40" s="470"/>
      <c r="AO40" s="470"/>
      <c r="AP40" s="470"/>
      <c r="AQ40" s="470"/>
      <c r="AR40" s="470"/>
      <c r="AS40" s="470">
        <v>7389</v>
      </c>
      <c r="AT40" s="470"/>
      <c r="AU40" s="470"/>
      <c r="AV40" s="470"/>
      <c r="AW40" s="470"/>
      <c r="AX40" s="470"/>
      <c r="AY40" s="470"/>
      <c r="AZ40" s="470"/>
      <c r="BA40" s="470"/>
      <c r="BB40" s="470"/>
      <c r="BC40" s="470"/>
    </row>
    <row r="41" spans="1:55" ht="15" customHeight="1">
      <c r="A41" s="922"/>
      <c r="B41" s="922"/>
      <c r="C41" s="922"/>
      <c r="D41" s="922"/>
      <c r="E41" s="922"/>
      <c r="F41" s="922"/>
      <c r="G41" s="922"/>
      <c r="H41" s="922"/>
      <c r="I41" s="922"/>
      <c r="J41" s="922"/>
      <c r="K41" s="951"/>
      <c r="L41" s="917"/>
      <c r="M41" s="917"/>
      <c r="N41" s="917"/>
      <c r="O41" s="917"/>
      <c r="P41" s="917"/>
      <c r="Q41" s="917"/>
      <c r="R41" s="917"/>
      <c r="S41" s="917"/>
      <c r="T41" s="917"/>
      <c r="U41" s="917"/>
      <c r="V41" s="917"/>
      <c r="W41" s="917"/>
      <c r="X41" s="917"/>
      <c r="Y41" s="917"/>
      <c r="Z41" s="917"/>
      <c r="AA41" s="917"/>
      <c r="AB41" s="917"/>
      <c r="AC41" s="917"/>
      <c r="AD41" s="917"/>
      <c r="AE41" s="917"/>
      <c r="AF41" s="917"/>
      <c r="AG41" s="917"/>
      <c r="AH41" s="917"/>
      <c r="AI41" s="917"/>
      <c r="AJ41" s="917"/>
      <c r="AK41" s="917"/>
      <c r="AL41" s="917"/>
      <c r="AM41" s="917"/>
      <c r="AN41" s="917"/>
      <c r="AO41" s="917"/>
      <c r="AP41" s="917"/>
      <c r="AQ41" s="917"/>
      <c r="AR41" s="917"/>
      <c r="AS41" s="917"/>
      <c r="AT41" s="917"/>
      <c r="AU41" s="917"/>
      <c r="AV41" s="917"/>
      <c r="AW41" s="917"/>
      <c r="AX41" s="917"/>
      <c r="AY41" s="917"/>
      <c r="AZ41" s="917"/>
      <c r="BA41" s="917"/>
      <c r="BB41" s="917"/>
      <c r="BC41" s="917"/>
    </row>
    <row r="42" spans="1:55" ht="15" customHeight="1">
      <c r="A42" s="922" t="s">
        <v>51</v>
      </c>
      <c r="B42" s="922"/>
      <c r="C42" s="922"/>
      <c r="D42" s="922"/>
      <c r="E42" s="922"/>
      <c r="F42" s="922"/>
      <c r="G42" s="922"/>
      <c r="H42" s="922"/>
      <c r="I42" s="922"/>
      <c r="J42" s="922"/>
      <c r="K42" s="469">
        <v>29</v>
      </c>
      <c r="L42" s="470"/>
      <c r="M42" s="470"/>
      <c r="N42" s="470"/>
      <c r="O42" s="470"/>
      <c r="P42" s="470"/>
      <c r="Q42" s="470"/>
      <c r="R42" s="470"/>
      <c r="S42" s="470"/>
      <c r="T42" s="470"/>
      <c r="U42" s="470"/>
      <c r="V42" s="470">
        <v>35007</v>
      </c>
      <c r="W42" s="470"/>
      <c r="X42" s="470"/>
      <c r="Y42" s="470"/>
      <c r="Z42" s="470"/>
      <c r="AA42" s="470"/>
      <c r="AB42" s="470"/>
      <c r="AC42" s="470"/>
      <c r="AD42" s="470"/>
      <c r="AE42" s="470"/>
      <c r="AF42" s="470"/>
      <c r="AG42" s="470"/>
      <c r="AH42" s="470">
        <v>26928</v>
      </c>
      <c r="AI42" s="470"/>
      <c r="AJ42" s="470"/>
      <c r="AK42" s="470"/>
      <c r="AL42" s="470"/>
      <c r="AM42" s="470"/>
      <c r="AN42" s="470"/>
      <c r="AO42" s="470"/>
      <c r="AP42" s="470"/>
      <c r="AQ42" s="470"/>
      <c r="AR42" s="470"/>
      <c r="AS42" s="470">
        <v>8079</v>
      </c>
      <c r="AT42" s="470"/>
      <c r="AU42" s="470"/>
      <c r="AV42" s="470"/>
      <c r="AW42" s="470"/>
      <c r="AX42" s="470"/>
      <c r="AY42" s="470"/>
      <c r="AZ42" s="470"/>
      <c r="BA42" s="470"/>
      <c r="BB42" s="470"/>
      <c r="BC42" s="470"/>
    </row>
    <row r="43" spans="1:55" ht="15" customHeight="1">
      <c r="A43" s="922" t="s">
        <v>52</v>
      </c>
      <c r="B43" s="922"/>
      <c r="C43" s="922"/>
      <c r="D43" s="922"/>
      <c r="E43" s="922"/>
      <c r="F43" s="922"/>
      <c r="G43" s="922"/>
      <c r="H43" s="922"/>
      <c r="I43" s="922"/>
      <c r="J43" s="922"/>
      <c r="K43" s="469">
        <v>30</v>
      </c>
      <c r="L43" s="470"/>
      <c r="M43" s="470"/>
      <c r="N43" s="470"/>
      <c r="O43" s="470"/>
      <c r="P43" s="470"/>
      <c r="Q43" s="470"/>
      <c r="R43" s="470"/>
      <c r="S43" s="470"/>
      <c r="T43" s="470"/>
      <c r="U43" s="470"/>
      <c r="V43" s="470">
        <v>32574</v>
      </c>
      <c r="W43" s="470"/>
      <c r="X43" s="470"/>
      <c r="Y43" s="470"/>
      <c r="Z43" s="470"/>
      <c r="AA43" s="470"/>
      <c r="AB43" s="470"/>
      <c r="AC43" s="470"/>
      <c r="AD43" s="470"/>
      <c r="AE43" s="470"/>
      <c r="AF43" s="470"/>
      <c r="AG43" s="470"/>
      <c r="AH43" s="470">
        <v>24623</v>
      </c>
      <c r="AI43" s="470"/>
      <c r="AJ43" s="470"/>
      <c r="AK43" s="470"/>
      <c r="AL43" s="470"/>
      <c r="AM43" s="470"/>
      <c r="AN43" s="470"/>
      <c r="AO43" s="470"/>
      <c r="AP43" s="470"/>
      <c r="AQ43" s="470"/>
      <c r="AR43" s="470"/>
      <c r="AS43" s="470">
        <v>7951</v>
      </c>
      <c r="AT43" s="470"/>
      <c r="AU43" s="470"/>
      <c r="AV43" s="470"/>
      <c r="AW43" s="470"/>
      <c r="AX43" s="470"/>
      <c r="AY43" s="470"/>
      <c r="AZ43" s="470"/>
      <c r="BA43" s="470"/>
      <c r="BB43" s="470"/>
      <c r="BC43" s="470"/>
    </row>
    <row r="44" spans="1:55" ht="15" customHeight="1">
      <c r="A44" s="922" t="s">
        <v>53</v>
      </c>
      <c r="B44" s="922"/>
      <c r="C44" s="922"/>
      <c r="D44" s="922"/>
      <c r="E44" s="922"/>
      <c r="F44" s="922"/>
      <c r="G44" s="922"/>
      <c r="H44" s="922"/>
      <c r="I44" s="922"/>
      <c r="J44" s="922"/>
      <c r="K44" s="469">
        <v>29</v>
      </c>
      <c r="L44" s="470"/>
      <c r="M44" s="470"/>
      <c r="N44" s="470"/>
      <c r="O44" s="470"/>
      <c r="P44" s="470"/>
      <c r="Q44" s="470"/>
      <c r="R44" s="470"/>
      <c r="S44" s="470"/>
      <c r="T44" s="470"/>
      <c r="U44" s="470"/>
      <c r="V44" s="470">
        <v>35744</v>
      </c>
      <c r="W44" s="470"/>
      <c r="X44" s="470"/>
      <c r="Y44" s="470"/>
      <c r="Z44" s="470"/>
      <c r="AA44" s="470"/>
      <c r="AB44" s="470"/>
      <c r="AC44" s="470"/>
      <c r="AD44" s="470"/>
      <c r="AE44" s="470"/>
      <c r="AF44" s="470"/>
      <c r="AG44" s="470"/>
      <c r="AH44" s="470">
        <v>24987</v>
      </c>
      <c r="AI44" s="470"/>
      <c r="AJ44" s="470"/>
      <c r="AK44" s="470"/>
      <c r="AL44" s="470"/>
      <c r="AM44" s="470"/>
      <c r="AN44" s="470"/>
      <c r="AO44" s="470"/>
      <c r="AP44" s="470"/>
      <c r="AQ44" s="470"/>
      <c r="AR44" s="470"/>
      <c r="AS44" s="470">
        <v>10757</v>
      </c>
      <c r="AT44" s="470"/>
      <c r="AU44" s="470"/>
      <c r="AV44" s="470"/>
      <c r="AW44" s="470"/>
      <c r="AX44" s="470"/>
      <c r="AY44" s="470"/>
      <c r="AZ44" s="470"/>
      <c r="BA44" s="470"/>
      <c r="BB44" s="470"/>
      <c r="BC44" s="470"/>
    </row>
    <row r="45" spans="1:55" ht="15" customHeight="1">
      <c r="A45" s="922" t="s">
        <v>54</v>
      </c>
      <c r="B45" s="922"/>
      <c r="C45" s="922"/>
      <c r="D45" s="922"/>
      <c r="E45" s="922"/>
      <c r="F45" s="922"/>
      <c r="G45" s="922"/>
      <c r="H45" s="922"/>
      <c r="I45" s="922"/>
      <c r="J45" s="922"/>
      <c r="K45" s="469">
        <v>26</v>
      </c>
      <c r="L45" s="470"/>
      <c r="M45" s="470"/>
      <c r="N45" s="470"/>
      <c r="O45" s="470"/>
      <c r="P45" s="470"/>
      <c r="Q45" s="470"/>
      <c r="R45" s="470"/>
      <c r="S45" s="470"/>
      <c r="T45" s="470"/>
      <c r="U45" s="470"/>
      <c r="V45" s="470">
        <v>22587</v>
      </c>
      <c r="W45" s="470"/>
      <c r="X45" s="470"/>
      <c r="Y45" s="470"/>
      <c r="Z45" s="470"/>
      <c r="AA45" s="470"/>
      <c r="AB45" s="470"/>
      <c r="AC45" s="470"/>
      <c r="AD45" s="470"/>
      <c r="AE45" s="470"/>
      <c r="AF45" s="470"/>
      <c r="AG45" s="470"/>
      <c r="AH45" s="470">
        <v>16939</v>
      </c>
      <c r="AI45" s="470"/>
      <c r="AJ45" s="470"/>
      <c r="AK45" s="470"/>
      <c r="AL45" s="470"/>
      <c r="AM45" s="470"/>
      <c r="AN45" s="470"/>
      <c r="AO45" s="470"/>
      <c r="AP45" s="470"/>
      <c r="AQ45" s="470"/>
      <c r="AR45" s="470"/>
      <c r="AS45" s="470">
        <v>5648</v>
      </c>
      <c r="AT45" s="470"/>
      <c r="AU45" s="470"/>
      <c r="AV45" s="470"/>
      <c r="AW45" s="470"/>
      <c r="AX45" s="470"/>
      <c r="AY45" s="470"/>
      <c r="AZ45" s="470"/>
      <c r="BA45" s="470"/>
      <c r="BB45" s="470"/>
      <c r="BC45" s="470"/>
    </row>
    <row r="46" spans="1:55" ht="15" customHeight="1">
      <c r="A46" s="922" t="s">
        <v>771</v>
      </c>
      <c r="B46" s="922"/>
      <c r="C46" s="922"/>
      <c r="D46" s="922"/>
      <c r="E46" s="922"/>
      <c r="F46" s="922"/>
      <c r="G46" s="922"/>
      <c r="H46" s="922"/>
      <c r="I46" s="922"/>
      <c r="J46" s="922"/>
      <c r="K46" s="469">
        <v>27</v>
      </c>
      <c r="L46" s="470"/>
      <c r="M46" s="470"/>
      <c r="N46" s="470"/>
      <c r="O46" s="470"/>
      <c r="P46" s="470"/>
      <c r="Q46" s="470"/>
      <c r="R46" s="470"/>
      <c r="S46" s="470"/>
      <c r="T46" s="470"/>
      <c r="U46" s="470"/>
      <c r="V46" s="470">
        <v>21175</v>
      </c>
      <c r="W46" s="470"/>
      <c r="X46" s="470"/>
      <c r="Y46" s="470"/>
      <c r="Z46" s="470"/>
      <c r="AA46" s="470"/>
      <c r="AB46" s="470"/>
      <c r="AC46" s="470"/>
      <c r="AD46" s="470"/>
      <c r="AE46" s="470"/>
      <c r="AF46" s="470"/>
      <c r="AG46" s="470"/>
      <c r="AH46" s="470">
        <v>18162</v>
      </c>
      <c r="AI46" s="470"/>
      <c r="AJ46" s="470"/>
      <c r="AK46" s="470"/>
      <c r="AL46" s="470"/>
      <c r="AM46" s="470"/>
      <c r="AN46" s="470"/>
      <c r="AO46" s="470"/>
      <c r="AP46" s="470"/>
      <c r="AQ46" s="470"/>
      <c r="AR46" s="470"/>
      <c r="AS46" s="470">
        <v>3013</v>
      </c>
      <c r="AT46" s="470"/>
      <c r="AU46" s="470"/>
      <c r="AV46" s="470"/>
      <c r="AW46" s="470"/>
      <c r="AX46" s="470"/>
      <c r="AY46" s="470"/>
      <c r="AZ46" s="470"/>
      <c r="BA46" s="470"/>
      <c r="BB46" s="470"/>
      <c r="BC46" s="470"/>
    </row>
    <row r="47" spans="1:55" ht="15" customHeight="1">
      <c r="A47" s="922"/>
      <c r="B47" s="922"/>
      <c r="C47" s="922"/>
      <c r="D47" s="922"/>
      <c r="E47" s="922"/>
      <c r="F47" s="922"/>
      <c r="G47" s="922"/>
      <c r="H47" s="922"/>
      <c r="I47" s="922"/>
      <c r="J47" s="922"/>
      <c r="K47" s="951"/>
      <c r="L47" s="917"/>
      <c r="M47" s="917"/>
      <c r="N47" s="917"/>
      <c r="O47" s="917"/>
      <c r="P47" s="917"/>
      <c r="Q47" s="917"/>
      <c r="R47" s="917"/>
      <c r="S47" s="917"/>
      <c r="T47" s="917"/>
      <c r="U47" s="917"/>
      <c r="V47" s="917"/>
      <c r="W47" s="917"/>
      <c r="X47" s="917"/>
      <c r="Y47" s="917"/>
      <c r="Z47" s="917"/>
      <c r="AA47" s="917"/>
      <c r="AB47" s="917"/>
      <c r="AC47" s="917"/>
      <c r="AD47" s="917"/>
      <c r="AE47" s="917"/>
      <c r="AF47" s="917"/>
      <c r="AG47" s="917"/>
      <c r="AH47" s="917"/>
      <c r="AI47" s="917"/>
      <c r="AJ47" s="917"/>
      <c r="AK47" s="917"/>
      <c r="AL47" s="917"/>
      <c r="AM47" s="917"/>
      <c r="AN47" s="917"/>
      <c r="AO47" s="917"/>
      <c r="AP47" s="917"/>
      <c r="AQ47" s="917"/>
      <c r="AR47" s="917"/>
      <c r="AS47" s="917"/>
      <c r="AT47" s="917"/>
      <c r="AU47" s="917"/>
      <c r="AV47" s="917"/>
      <c r="AW47" s="917"/>
      <c r="AX47" s="917"/>
      <c r="AY47" s="917"/>
      <c r="AZ47" s="917"/>
      <c r="BA47" s="917"/>
      <c r="BB47" s="917"/>
      <c r="BC47" s="917"/>
    </row>
    <row r="48" spans="1:55" ht="15" customHeight="1">
      <c r="A48" s="922" t="s">
        <v>55</v>
      </c>
      <c r="B48" s="922"/>
      <c r="C48" s="922"/>
      <c r="D48" s="922"/>
      <c r="E48" s="922"/>
      <c r="F48" s="922"/>
      <c r="G48" s="922"/>
      <c r="H48" s="922"/>
      <c r="I48" s="922"/>
      <c r="J48" s="922"/>
      <c r="K48" s="469">
        <v>27</v>
      </c>
      <c r="L48" s="470"/>
      <c r="M48" s="470"/>
      <c r="N48" s="470"/>
      <c r="O48" s="470"/>
      <c r="P48" s="470"/>
      <c r="Q48" s="470"/>
      <c r="R48" s="470"/>
      <c r="S48" s="470"/>
      <c r="T48" s="470"/>
      <c r="U48" s="470"/>
      <c r="V48" s="470">
        <v>38271</v>
      </c>
      <c r="W48" s="470"/>
      <c r="X48" s="470"/>
      <c r="Y48" s="470"/>
      <c r="Z48" s="470"/>
      <c r="AA48" s="470"/>
      <c r="AB48" s="470"/>
      <c r="AC48" s="470"/>
      <c r="AD48" s="470"/>
      <c r="AE48" s="470"/>
      <c r="AF48" s="470"/>
      <c r="AG48" s="470"/>
      <c r="AH48" s="470">
        <v>26487</v>
      </c>
      <c r="AI48" s="470"/>
      <c r="AJ48" s="470"/>
      <c r="AK48" s="470"/>
      <c r="AL48" s="470"/>
      <c r="AM48" s="470"/>
      <c r="AN48" s="470"/>
      <c r="AO48" s="470"/>
      <c r="AP48" s="470"/>
      <c r="AQ48" s="470"/>
      <c r="AR48" s="470"/>
      <c r="AS48" s="470">
        <v>11784</v>
      </c>
      <c r="AT48" s="470"/>
      <c r="AU48" s="470"/>
      <c r="AV48" s="470"/>
      <c r="AW48" s="470"/>
      <c r="AX48" s="470"/>
      <c r="AY48" s="470"/>
      <c r="AZ48" s="470"/>
      <c r="BA48" s="470"/>
      <c r="BB48" s="470"/>
      <c r="BC48" s="470"/>
    </row>
    <row r="49" spans="1:55" ht="15" customHeight="1">
      <c r="A49" s="928" t="s">
        <v>56</v>
      </c>
      <c r="B49" s="928"/>
      <c r="C49" s="928"/>
      <c r="D49" s="928"/>
      <c r="E49" s="928"/>
      <c r="F49" s="928"/>
      <c r="G49" s="928"/>
      <c r="H49" s="928"/>
      <c r="I49" s="928"/>
      <c r="J49" s="928"/>
      <c r="K49" s="921">
        <v>30</v>
      </c>
      <c r="L49" s="486"/>
      <c r="M49" s="486"/>
      <c r="N49" s="486"/>
      <c r="O49" s="486"/>
      <c r="P49" s="486"/>
      <c r="Q49" s="486"/>
      <c r="R49" s="486"/>
      <c r="S49" s="486"/>
      <c r="T49" s="486"/>
      <c r="U49" s="486"/>
      <c r="V49" s="486">
        <v>29143</v>
      </c>
      <c r="W49" s="486"/>
      <c r="X49" s="486"/>
      <c r="Y49" s="486"/>
      <c r="Z49" s="486"/>
      <c r="AA49" s="486"/>
      <c r="AB49" s="486"/>
      <c r="AC49" s="486"/>
      <c r="AD49" s="486"/>
      <c r="AE49" s="486"/>
      <c r="AF49" s="486"/>
      <c r="AG49" s="486"/>
      <c r="AH49" s="486">
        <v>22915</v>
      </c>
      <c r="AI49" s="486"/>
      <c r="AJ49" s="486"/>
      <c r="AK49" s="486"/>
      <c r="AL49" s="486"/>
      <c r="AM49" s="486"/>
      <c r="AN49" s="486"/>
      <c r="AO49" s="486"/>
      <c r="AP49" s="486"/>
      <c r="AQ49" s="486"/>
      <c r="AR49" s="486"/>
      <c r="AS49" s="486">
        <v>6228</v>
      </c>
      <c r="AT49" s="486"/>
      <c r="AU49" s="486"/>
      <c r="AV49" s="486"/>
      <c r="AW49" s="486"/>
      <c r="AX49" s="486"/>
      <c r="AY49" s="486"/>
      <c r="AZ49" s="486"/>
      <c r="BA49" s="486"/>
      <c r="BB49" s="486"/>
      <c r="BC49" s="486"/>
    </row>
    <row r="50" spans="3:14" ht="12">
      <c r="C50" s="214"/>
      <c r="D50" s="214"/>
      <c r="F50" s="241"/>
      <c r="G50" s="251"/>
      <c r="H50" s="251"/>
      <c r="I50" s="202"/>
      <c r="J50" s="252"/>
      <c r="M50" s="203"/>
      <c r="N50" s="207"/>
    </row>
    <row r="51" spans="3:14" ht="12">
      <c r="C51" s="200"/>
      <c r="D51" s="200"/>
      <c r="E51" s="251"/>
      <c r="F51" s="251"/>
      <c r="G51" s="251"/>
      <c r="H51" s="251"/>
      <c r="I51" s="192"/>
      <c r="J51" s="252"/>
      <c r="M51" s="200"/>
      <c r="N51" s="196"/>
    </row>
    <row r="52" spans="3:14" ht="12">
      <c r="C52" s="200"/>
      <c r="D52" s="200"/>
      <c r="E52" s="241"/>
      <c r="F52" s="241"/>
      <c r="G52" s="251"/>
      <c r="H52" s="251"/>
      <c r="I52" s="202"/>
      <c r="J52" s="253"/>
      <c r="M52" s="200"/>
      <c r="N52" s="196"/>
    </row>
    <row r="53" spans="3:14" ht="12">
      <c r="C53" s="200"/>
      <c r="D53" s="200"/>
      <c r="F53" s="241"/>
      <c r="G53" s="251"/>
      <c r="H53" s="251"/>
      <c r="I53" s="202"/>
      <c r="J53" s="252"/>
      <c r="M53" s="202"/>
      <c r="N53" s="196"/>
    </row>
    <row r="54" spans="3:14" ht="12">
      <c r="C54" s="200"/>
      <c r="D54" s="200"/>
      <c r="E54" s="251"/>
      <c r="F54" s="251"/>
      <c r="G54" s="251"/>
      <c r="H54" s="251"/>
      <c r="I54" s="192"/>
      <c r="J54" s="252"/>
      <c r="M54" s="208"/>
      <c r="N54" s="196"/>
    </row>
    <row r="55" spans="3:10" ht="12">
      <c r="C55" s="208"/>
      <c r="D55" s="208"/>
      <c r="E55" s="241"/>
      <c r="F55" s="241"/>
      <c r="G55" s="251"/>
      <c r="H55" s="251"/>
      <c r="I55" s="202"/>
      <c r="J55" s="253"/>
    </row>
    <row r="56" spans="3:10" ht="12">
      <c r="C56" s="200"/>
      <c r="D56" s="200"/>
      <c r="E56" s="251"/>
      <c r="F56" s="251"/>
      <c r="G56" s="251"/>
      <c r="H56" s="251"/>
      <c r="I56" s="192"/>
      <c r="J56" s="252"/>
    </row>
    <row r="57" spans="3:10" ht="12">
      <c r="C57" s="208"/>
      <c r="D57" s="208"/>
      <c r="E57" s="241"/>
      <c r="F57" s="241"/>
      <c r="G57" s="251"/>
      <c r="H57" s="251"/>
      <c r="I57" s="202"/>
      <c r="J57" s="253"/>
    </row>
    <row r="58" spans="3:10" ht="12">
      <c r="C58" s="200"/>
      <c r="D58" s="200"/>
      <c r="F58" s="241"/>
      <c r="G58" s="251"/>
      <c r="H58" s="251"/>
      <c r="I58" s="202"/>
      <c r="J58" s="252"/>
    </row>
    <row r="59" spans="6:10" ht="12">
      <c r="F59" s="241"/>
      <c r="G59" s="251"/>
      <c r="H59" s="251"/>
      <c r="I59" s="200"/>
      <c r="J59" s="252"/>
    </row>
    <row r="60" spans="6:10" ht="12">
      <c r="F60" s="241"/>
      <c r="G60" s="251"/>
      <c r="H60" s="251"/>
      <c r="I60" s="202"/>
      <c r="J60" s="252"/>
    </row>
    <row r="61" spans="6:10" ht="12">
      <c r="F61" s="241"/>
      <c r="G61" s="251"/>
      <c r="H61" s="251"/>
      <c r="I61" s="202"/>
      <c r="J61" s="252"/>
    </row>
    <row r="62" spans="6:10" ht="12">
      <c r="F62" s="241"/>
      <c r="G62" s="251"/>
      <c r="H62" s="251"/>
      <c r="I62" s="202"/>
      <c r="J62" s="252"/>
    </row>
    <row r="63" spans="6:10" ht="12">
      <c r="F63" s="241"/>
      <c r="G63" s="251"/>
      <c r="H63" s="251"/>
      <c r="I63" s="202"/>
      <c r="J63" s="252"/>
    </row>
    <row r="64" spans="5:10" ht="12">
      <c r="E64" s="251"/>
      <c r="F64" s="251"/>
      <c r="G64" s="251"/>
      <c r="H64" s="251"/>
      <c r="I64" s="192"/>
      <c r="J64" s="252"/>
    </row>
    <row r="65" spans="5:10" ht="12">
      <c r="E65" s="241"/>
      <c r="F65" s="241"/>
      <c r="G65" s="251"/>
      <c r="H65" s="251"/>
      <c r="I65" s="202"/>
      <c r="J65" s="253"/>
    </row>
    <row r="66" spans="6:10" ht="12">
      <c r="F66" s="241"/>
      <c r="G66" s="251"/>
      <c r="H66" s="251"/>
      <c r="I66" s="202"/>
      <c r="J66" s="252"/>
    </row>
    <row r="67" spans="5:10" ht="12">
      <c r="E67" s="251"/>
      <c r="F67" s="251"/>
      <c r="G67" s="251"/>
      <c r="H67" s="251"/>
      <c r="I67" s="200"/>
      <c r="J67" s="252"/>
    </row>
    <row r="68" spans="5:10" ht="12">
      <c r="E68" s="241"/>
      <c r="F68" s="241"/>
      <c r="G68" s="251"/>
      <c r="H68" s="251"/>
      <c r="I68" s="202"/>
      <c r="J68" s="253"/>
    </row>
    <row r="69" spans="6:10" ht="12">
      <c r="F69" s="241"/>
      <c r="G69" s="251"/>
      <c r="H69" s="251"/>
      <c r="I69" s="202"/>
      <c r="J69" s="192"/>
    </row>
    <row r="70" ht="12">
      <c r="E70" s="211"/>
    </row>
    <row r="71" ht="12">
      <c r="E71" s="211"/>
    </row>
  </sheetData>
  <sheetProtection/>
  <mergeCells count="273">
    <mergeCell ref="AS33:BC33"/>
    <mergeCell ref="K33:U33"/>
    <mergeCell ref="AJ6:AN6"/>
    <mergeCell ref="AO6:AS6"/>
    <mergeCell ref="AT6:AX6"/>
    <mergeCell ref="AS30:BC30"/>
    <mergeCell ref="AS31:BC31"/>
    <mergeCell ref="AS32:BC32"/>
    <mergeCell ref="V32:AG32"/>
    <mergeCell ref="AH30:AR30"/>
    <mergeCell ref="AS46:BC46"/>
    <mergeCell ref="AS47:BC47"/>
    <mergeCell ref="AS48:BC48"/>
    <mergeCell ref="AS49:BC49"/>
    <mergeCell ref="AS42:BC42"/>
    <mergeCell ref="AS43:BC43"/>
    <mergeCell ref="AS44:BC44"/>
    <mergeCell ref="AS45:BC45"/>
    <mergeCell ref="AS38:BC38"/>
    <mergeCell ref="AS39:BC39"/>
    <mergeCell ref="AS40:BC40"/>
    <mergeCell ref="AS41:BC41"/>
    <mergeCell ref="AS34:BC34"/>
    <mergeCell ref="AS35:BC35"/>
    <mergeCell ref="AS36:BC36"/>
    <mergeCell ref="AS37:BC37"/>
    <mergeCell ref="AH40:AR40"/>
    <mergeCell ref="AH41:AR41"/>
    <mergeCell ref="AH36:AR36"/>
    <mergeCell ref="AH37:AR37"/>
    <mergeCell ref="AH46:AR46"/>
    <mergeCell ref="AH47:AR47"/>
    <mergeCell ref="AH42:AR42"/>
    <mergeCell ref="AH43:AR43"/>
    <mergeCell ref="V48:AG48"/>
    <mergeCell ref="V49:AG49"/>
    <mergeCell ref="AH38:AR38"/>
    <mergeCell ref="AH39:AR39"/>
    <mergeCell ref="AH48:AR48"/>
    <mergeCell ref="AH49:AR49"/>
    <mergeCell ref="AH44:AR44"/>
    <mergeCell ref="AH45:AR45"/>
    <mergeCell ref="V44:AG44"/>
    <mergeCell ref="V45:AG45"/>
    <mergeCell ref="V46:AG46"/>
    <mergeCell ref="V47:AG47"/>
    <mergeCell ref="V40:AG40"/>
    <mergeCell ref="V41:AG41"/>
    <mergeCell ref="V42:AG42"/>
    <mergeCell ref="V43:AG43"/>
    <mergeCell ref="AH31:AR31"/>
    <mergeCell ref="V34:AG34"/>
    <mergeCell ref="V36:AG36"/>
    <mergeCell ref="AH35:AR35"/>
    <mergeCell ref="V35:AG35"/>
    <mergeCell ref="AH34:AR34"/>
    <mergeCell ref="AH33:AR33"/>
    <mergeCell ref="V33:AG33"/>
    <mergeCell ref="V31:AG31"/>
    <mergeCell ref="AH32:AR32"/>
    <mergeCell ref="AO22:AS22"/>
    <mergeCell ref="AJ16:AN16"/>
    <mergeCell ref="AE16:AI16"/>
    <mergeCell ref="AE20:AI20"/>
    <mergeCell ref="AJ22:AN22"/>
    <mergeCell ref="AJ21:AN21"/>
    <mergeCell ref="AO19:AS19"/>
    <mergeCell ref="AE21:AI21"/>
    <mergeCell ref="AJ20:AN20"/>
    <mergeCell ref="AO21:AS21"/>
    <mergeCell ref="AO14:AS14"/>
    <mergeCell ref="AE14:AI14"/>
    <mergeCell ref="AJ14:AN14"/>
    <mergeCell ref="AO18:AS18"/>
    <mergeCell ref="AE17:AI17"/>
    <mergeCell ref="AJ17:AN17"/>
    <mergeCell ref="AE18:AI18"/>
    <mergeCell ref="AJ18:AN18"/>
    <mergeCell ref="AE15:AI15"/>
    <mergeCell ref="AO15:AS15"/>
    <mergeCell ref="Z14:AD14"/>
    <mergeCell ref="Z15:AD15"/>
    <mergeCell ref="A14:J14"/>
    <mergeCell ref="Z17:AD17"/>
    <mergeCell ref="A16:J16"/>
    <mergeCell ref="U14:Y14"/>
    <mergeCell ref="U15:Y15"/>
    <mergeCell ref="K17:O17"/>
    <mergeCell ref="U17:Y17"/>
    <mergeCell ref="U16:Y16"/>
    <mergeCell ref="A12:J12"/>
    <mergeCell ref="U13:Y13"/>
    <mergeCell ref="Z12:AD12"/>
    <mergeCell ref="A13:J13"/>
    <mergeCell ref="K12:O12"/>
    <mergeCell ref="Z13:AD13"/>
    <mergeCell ref="P13:T13"/>
    <mergeCell ref="Z6:AD6"/>
    <mergeCell ref="Z8:AD8"/>
    <mergeCell ref="P15:T15"/>
    <mergeCell ref="K16:O16"/>
    <mergeCell ref="A20:J20"/>
    <mergeCell ref="P19:T19"/>
    <mergeCell ref="P17:T17"/>
    <mergeCell ref="A18:J18"/>
    <mergeCell ref="K19:O19"/>
    <mergeCell ref="K20:O20"/>
    <mergeCell ref="Z10:AD10"/>
    <mergeCell ref="U7:Y7"/>
    <mergeCell ref="U8:Y8"/>
    <mergeCell ref="U9:Y9"/>
    <mergeCell ref="U10:Y10"/>
    <mergeCell ref="Z7:AD7"/>
    <mergeCell ref="A45:J45"/>
    <mergeCell ref="K14:O14"/>
    <mergeCell ref="P10:T10"/>
    <mergeCell ref="P14:T14"/>
    <mergeCell ref="A41:J41"/>
    <mergeCell ref="A40:J40"/>
    <mergeCell ref="A33:J33"/>
    <mergeCell ref="A39:J39"/>
    <mergeCell ref="A36:J36"/>
    <mergeCell ref="A38:J38"/>
    <mergeCell ref="A43:J43"/>
    <mergeCell ref="A44:J44"/>
    <mergeCell ref="A37:J37"/>
    <mergeCell ref="A32:J32"/>
    <mergeCell ref="A34:J34"/>
    <mergeCell ref="A35:J35"/>
    <mergeCell ref="A42:J42"/>
    <mergeCell ref="V38:AG38"/>
    <mergeCell ref="V39:AG39"/>
    <mergeCell ref="K21:O21"/>
    <mergeCell ref="K22:O22"/>
    <mergeCell ref="U22:Y22"/>
    <mergeCell ref="V30:AG30"/>
    <mergeCell ref="V37:AG37"/>
    <mergeCell ref="Z18:AD18"/>
    <mergeCell ref="Z21:AD21"/>
    <mergeCell ref="P18:T18"/>
    <mergeCell ref="Z19:AD19"/>
    <mergeCell ref="U20:Y20"/>
    <mergeCell ref="Z20:AD20"/>
    <mergeCell ref="U19:Y19"/>
    <mergeCell ref="P20:T20"/>
    <mergeCell ref="A48:J48"/>
    <mergeCell ref="A49:J49"/>
    <mergeCell ref="K49:U49"/>
    <mergeCell ref="K48:U48"/>
    <mergeCell ref="K47:U47"/>
    <mergeCell ref="A46:J46"/>
    <mergeCell ref="K46:U46"/>
    <mergeCell ref="A47:J47"/>
    <mergeCell ref="K43:U43"/>
    <mergeCell ref="K31:U31"/>
    <mergeCell ref="K40:U40"/>
    <mergeCell ref="K39:U39"/>
    <mergeCell ref="K34:U34"/>
    <mergeCell ref="K35:U35"/>
    <mergeCell ref="K41:U41"/>
    <mergeCell ref="K38:U38"/>
    <mergeCell ref="K37:U37"/>
    <mergeCell ref="A5:J5"/>
    <mergeCell ref="A31:J31"/>
    <mergeCell ref="A8:J8"/>
    <mergeCell ref="A17:J17"/>
    <mergeCell ref="A9:J9"/>
    <mergeCell ref="A30:J30"/>
    <mergeCell ref="A11:J11"/>
    <mergeCell ref="A10:J10"/>
    <mergeCell ref="A15:J15"/>
    <mergeCell ref="A21:J21"/>
    <mergeCell ref="A6:J6"/>
    <mergeCell ref="K6:O6"/>
    <mergeCell ref="A7:J7"/>
    <mergeCell ref="P6:T6"/>
    <mergeCell ref="P7:T7"/>
    <mergeCell ref="K7:O7"/>
    <mergeCell ref="K5:O5"/>
    <mergeCell ref="P16:T16"/>
    <mergeCell ref="K18:O18"/>
    <mergeCell ref="K15:O15"/>
    <mergeCell ref="P5:T5"/>
    <mergeCell ref="K9:O9"/>
    <mergeCell ref="K10:O10"/>
    <mergeCell ref="P9:T9"/>
    <mergeCell ref="K13:O13"/>
    <mergeCell ref="K11:O11"/>
    <mergeCell ref="AT5:AX5"/>
    <mergeCell ref="AJ5:AN5"/>
    <mergeCell ref="U5:Y5"/>
    <mergeCell ref="U12:Y12"/>
    <mergeCell ref="Z5:AD5"/>
    <mergeCell ref="Z11:AD11"/>
    <mergeCell ref="Z9:AD9"/>
    <mergeCell ref="AO5:AS5"/>
    <mergeCell ref="AT11:AX11"/>
    <mergeCell ref="U6:Y6"/>
    <mergeCell ref="AT8:AX8"/>
    <mergeCell ref="AO7:AS7"/>
    <mergeCell ref="AT7:AX7"/>
    <mergeCell ref="AO8:AS8"/>
    <mergeCell ref="AT13:AX13"/>
    <mergeCell ref="AT9:AX9"/>
    <mergeCell ref="AT10:AX10"/>
    <mergeCell ref="AE11:AI11"/>
    <mergeCell ref="AE12:AI12"/>
    <mergeCell ref="U11:Y11"/>
    <mergeCell ref="P11:T11"/>
    <mergeCell ref="P12:T12"/>
    <mergeCell ref="AT21:AX21"/>
    <mergeCell ref="AO20:AS20"/>
    <mergeCell ref="AT20:AX20"/>
    <mergeCell ref="AJ12:AN12"/>
    <mergeCell ref="Z16:AD16"/>
    <mergeCell ref="K44:U44"/>
    <mergeCell ref="AT14:AX14"/>
    <mergeCell ref="A27:BC27"/>
    <mergeCell ref="AJ19:AN19"/>
    <mergeCell ref="Z22:AD22"/>
    <mergeCell ref="AE22:AI22"/>
    <mergeCell ref="AE19:AI19"/>
    <mergeCell ref="U18:Y18"/>
    <mergeCell ref="AT18:AX18"/>
    <mergeCell ref="AT16:AX16"/>
    <mergeCell ref="K45:U45"/>
    <mergeCell ref="A19:J19"/>
    <mergeCell ref="K32:U32"/>
    <mergeCell ref="A22:J22"/>
    <mergeCell ref="P21:T21"/>
    <mergeCell ref="P22:T22"/>
    <mergeCell ref="K30:U30"/>
    <mergeCell ref="U21:Y21"/>
    <mergeCell ref="K42:U42"/>
    <mergeCell ref="K36:U36"/>
    <mergeCell ref="K8:O8"/>
    <mergeCell ref="P8:T8"/>
    <mergeCell ref="AT22:AX22"/>
    <mergeCell ref="AO10:AS10"/>
    <mergeCell ref="AO9:AS9"/>
    <mergeCell ref="AO12:AS12"/>
    <mergeCell ref="AT17:AX17"/>
    <mergeCell ref="AO17:AS17"/>
    <mergeCell ref="AO16:AS16"/>
    <mergeCell ref="AT19:AX19"/>
    <mergeCell ref="AE5:AI5"/>
    <mergeCell ref="AO13:AS13"/>
    <mergeCell ref="AT12:AX12"/>
    <mergeCell ref="AT15:AX15"/>
    <mergeCell ref="AJ11:AN11"/>
    <mergeCell ref="AO11:AS11"/>
    <mergeCell ref="AJ13:AN13"/>
    <mergeCell ref="AJ15:AN15"/>
    <mergeCell ref="AE6:AI6"/>
    <mergeCell ref="AE13:AI13"/>
    <mergeCell ref="AJ10:AN10"/>
    <mergeCell ref="AE10:AI10"/>
    <mergeCell ref="AE9:AI9"/>
    <mergeCell ref="AJ9:AN9"/>
    <mergeCell ref="AJ8:AN8"/>
    <mergeCell ref="AJ7:AN7"/>
    <mergeCell ref="AE7:AI7"/>
    <mergeCell ref="AE8:AI8"/>
    <mergeCell ref="A1:BC1"/>
    <mergeCell ref="K4:O4"/>
    <mergeCell ref="P4:T4"/>
    <mergeCell ref="U4:Y4"/>
    <mergeCell ref="Z4:AD4"/>
    <mergeCell ref="AO4:AS4"/>
    <mergeCell ref="AT4:AX4"/>
    <mergeCell ref="AE4:AI4"/>
    <mergeCell ref="AJ4:AN4"/>
    <mergeCell ref="A4:J4"/>
  </mergeCells>
  <printOptions/>
  <pageMargins left="1.1811023622047245" right="0" top="0.7874015748031497" bottom="0.1968503937007874" header="0.3937007874015748" footer="0.1968503937007874"/>
  <pageSetup firstPageNumber="231" useFirstPageNumber="1" horizontalDpi="600" verticalDpi="600" orientation="portrait" paperSize="9" r:id="rId2"/>
  <headerFooter alignWithMargins="0">
    <oddHeader xml:space="preserve">&amp;R&amp;"ＭＳ 明朝,標準"&amp;8区 立 施 設　&amp;P </oddHeader>
  </headerFooter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BH70"/>
  <sheetViews>
    <sheetView zoomScalePageLayoutView="0" workbookViewId="0" topLeftCell="A1">
      <selection activeCell="BJ6" sqref="BJ6"/>
    </sheetView>
  </sheetViews>
  <sheetFormatPr defaultColWidth="15.625" defaultRowHeight="13.5"/>
  <cols>
    <col min="1" max="51" width="1.75390625" style="185" customWidth="1"/>
    <col min="52" max="52" width="2.375" style="185" customWidth="1"/>
    <col min="53" max="57" width="1.875" style="185" customWidth="1"/>
    <col min="58" max="61" width="1.37890625" style="185" customWidth="1"/>
    <col min="62" max="62" width="2.125" style="185" customWidth="1"/>
    <col min="63" max="72" width="1.37890625" style="185" customWidth="1"/>
    <col min="73" max="16384" width="15.625" style="185" customWidth="1"/>
  </cols>
  <sheetData>
    <row r="1" spans="1:60" ht="18" customHeight="1">
      <c r="A1" s="456" t="s">
        <v>873</v>
      </c>
      <c r="B1" s="456"/>
      <c r="C1" s="456"/>
      <c r="D1" s="456"/>
      <c r="E1" s="456"/>
      <c r="F1" s="456"/>
      <c r="G1" s="456"/>
      <c r="H1" s="456"/>
      <c r="I1" s="456"/>
      <c r="J1" s="456"/>
      <c r="K1" s="456"/>
      <c r="L1" s="456"/>
      <c r="M1" s="456"/>
      <c r="N1" s="456"/>
      <c r="O1" s="456"/>
      <c r="P1" s="456"/>
      <c r="Q1" s="456"/>
      <c r="R1" s="456"/>
      <c r="S1" s="456"/>
      <c r="T1" s="456"/>
      <c r="U1" s="456"/>
      <c r="V1" s="456"/>
      <c r="W1" s="456"/>
      <c r="X1" s="456"/>
      <c r="Y1" s="456"/>
      <c r="Z1" s="456"/>
      <c r="AA1" s="456"/>
      <c r="AB1" s="456"/>
      <c r="AC1" s="456"/>
      <c r="AD1" s="456"/>
      <c r="AE1" s="456"/>
      <c r="AF1" s="456"/>
      <c r="AG1" s="456"/>
      <c r="AH1" s="456"/>
      <c r="AI1" s="456"/>
      <c r="AJ1" s="456"/>
      <c r="AK1" s="456"/>
      <c r="AL1" s="456"/>
      <c r="AM1" s="456"/>
      <c r="AN1" s="456"/>
      <c r="AO1" s="456"/>
      <c r="AP1" s="456"/>
      <c r="AQ1" s="456"/>
      <c r="AR1" s="456"/>
      <c r="AS1" s="456"/>
      <c r="AT1" s="456"/>
      <c r="AU1" s="456"/>
      <c r="AV1" s="456"/>
      <c r="AW1" s="456"/>
      <c r="AX1" s="456"/>
      <c r="AY1" s="184"/>
      <c r="AZ1" s="184"/>
      <c r="BA1" s="184"/>
      <c r="BB1" s="184"/>
      <c r="BC1" s="184"/>
      <c r="BD1" s="184"/>
      <c r="BE1" s="184"/>
      <c r="BF1" s="184"/>
      <c r="BG1" s="184"/>
      <c r="BH1" s="184"/>
    </row>
    <row r="2" ht="15" customHeight="1"/>
    <row r="3" spans="1:51" ht="15" customHeight="1" thickBot="1">
      <c r="A3" s="187" t="s">
        <v>477</v>
      </c>
      <c r="B3" s="240"/>
      <c r="C3" s="240"/>
      <c r="D3" s="240"/>
      <c r="E3" s="240"/>
      <c r="I3" s="241"/>
      <c r="J3" s="241"/>
      <c r="K3" s="241"/>
      <c r="L3" s="241"/>
      <c r="M3" s="241"/>
      <c r="N3" s="241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02"/>
      <c r="AA3" s="202"/>
      <c r="AB3" s="202"/>
      <c r="AC3" s="202"/>
      <c r="AD3" s="208"/>
      <c r="AE3" s="208"/>
      <c r="AF3" s="208"/>
      <c r="AG3" s="208"/>
      <c r="AH3" s="208"/>
      <c r="AI3" s="208"/>
      <c r="AJ3" s="208"/>
      <c r="AK3" s="208"/>
      <c r="AL3" s="208"/>
      <c r="AM3" s="208"/>
      <c r="AN3" s="200"/>
      <c r="AO3" s="200"/>
      <c r="AQ3" s="200"/>
      <c r="AR3" s="190"/>
      <c r="AS3" s="190"/>
      <c r="AT3" s="190"/>
      <c r="AU3" s="190"/>
      <c r="AV3" s="190"/>
      <c r="AW3" s="190"/>
      <c r="AX3" s="190"/>
      <c r="AY3" s="238"/>
    </row>
    <row r="4" spans="1:60" ht="30" customHeight="1">
      <c r="A4" s="931" t="s">
        <v>74</v>
      </c>
      <c r="B4" s="932"/>
      <c r="C4" s="932"/>
      <c r="D4" s="932"/>
      <c r="E4" s="932"/>
      <c r="F4" s="932"/>
      <c r="G4" s="932"/>
      <c r="H4" s="932"/>
      <c r="I4" s="932"/>
      <c r="J4" s="932"/>
      <c r="K4" s="467" t="s">
        <v>499</v>
      </c>
      <c r="L4" s="467"/>
      <c r="M4" s="467"/>
      <c r="N4" s="467"/>
      <c r="O4" s="467"/>
      <c r="P4" s="467"/>
      <c r="Q4" s="467" t="s">
        <v>76</v>
      </c>
      <c r="R4" s="467"/>
      <c r="S4" s="467"/>
      <c r="T4" s="467"/>
      <c r="U4" s="467"/>
      <c r="V4" s="467" t="s">
        <v>478</v>
      </c>
      <c r="W4" s="467"/>
      <c r="X4" s="467"/>
      <c r="Y4" s="467"/>
      <c r="Z4" s="467"/>
      <c r="AA4" s="467"/>
      <c r="AB4" s="467" t="s">
        <v>479</v>
      </c>
      <c r="AC4" s="467"/>
      <c r="AD4" s="467"/>
      <c r="AE4" s="467"/>
      <c r="AF4" s="467"/>
      <c r="AG4" s="467"/>
      <c r="AH4" s="467" t="s">
        <v>480</v>
      </c>
      <c r="AI4" s="467"/>
      <c r="AJ4" s="467"/>
      <c r="AK4" s="467"/>
      <c r="AL4" s="467"/>
      <c r="AM4" s="467"/>
      <c r="AN4" s="467" t="s">
        <v>500</v>
      </c>
      <c r="AO4" s="467"/>
      <c r="AP4" s="467"/>
      <c r="AQ4" s="467"/>
      <c r="AR4" s="467"/>
      <c r="AS4" s="467"/>
      <c r="AT4" s="467" t="s">
        <v>482</v>
      </c>
      <c r="AU4" s="467"/>
      <c r="AV4" s="467"/>
      <c r="AW4" s="467"/>
      <c r="AX4" s="457"/>
      <c r="AY4" s="209"/>
      <c r="AZ4" s="209"/>
      <c r="BA4" s="209"/>
      <c r="BB4" s="209"/>
      <c r="BC4" s="209"/>
      <c r="BD4" s="209"/>
      <c r="BE4" s="209"/>
      <c r="BF4" s="209"/>
      <c r="BG4" s="209"/>
      <c r="BH4" s="209"/>
    </row>
    <row r="5" spans="1:60" ht="15" customHeight="1">
      <c r="A5" s="922" t="s">
        <v>0</v>
      </c>
      <c r="B5" s="922"/>
      <c r="C5" s="922"/>
      <c r="D5" s="922"/>
      <c r="E5" s="922"/>
      <c r="F5" s="922"/>
      <c r="G5" s="922"/>
      <c r="H5" s="922"/>
      <c r="I5" s="922"/>
      <c r="J5" s="923"/>
      <c r="K5" s="469">
        <v>361321</v>
      </c>
      <c r="L5" s="960"/>
      <c r="M5" s="960"/>
      <c r="N5" s="960"/>
      <c r="O5" s="960"/>
      <c r="P5" s="960"/>
      <c r="Q5" s="482">
        <v>12642</v>
      </c>
      <c r="R5" s="482"/>
      <c r="S5" s="482"/>
      <c r="T5" s="482"/>
      <c r="U5" s="482"/>
      <c r="V5" s="482">
        <v>9564</v>
      </c>
      <c r="W5" s="482"/>
      <c r="X5" s="482"/>
      <c r="Y5" s="482"/>
      <c r="Z5" s="482"/>
      <c r="AA5" s="482"/>
      <c r="AB5" s="482">
        <v>13697</v>
      </c>
      <c r="AC5" s="482"/>
      <c r="AD5" s="482"/>
      <c r="AE5" s="482"/>
      <c r="AF5" s="482"/>
      <c r="AG5" s="482"/>
      <c r="AH5" s="482">
        <v>50607</v>
      </c>
      <c r="AI5" s="482"/>
      <c r="AJ5" s="482"/>
      <c r="AK5" s="482"/>
      <c r="AL5" s="482"/>
      <c r="AM5" s="482"/>
      <c r="AN5" s="482">
        <v>105094</v>
      </c>
      <c r="AO5" s="482"/>
      <c r="AP5" s="482"/>
      <c r="AQ5" s="482"/>
      <c r="AR5" s="482"/>
      <c r="AS5" s="482"/>
      <c r="AT5" s="482">
        <v>8929</v>
      </c>
      <c r="AU5" s="482"/>
      <c r="AV5" s="482"/>
      <c r="AW5" s="482"/>
      <c r="AX5" s="482"/>
      <c r="AY5" s="208"/>
      <c r="AZ5" s="200"/>
      <c r="BA5" s="200"/>
      <c r="BB5" s="200"/>
      <c r="BC5" s="200"/>
      <c r="BD5" s="200"/>
      <c r="BE5" s="200"/>
      <c r="BF5" s="200"/>
      <c r="BG5" s="200"/>
      <c r="BH5" s="200"/>
    </row>
    <row r="6" spans="1:60" ht="15" customHeight="1">
      <c r="A6" s="922">
        <v>19</v>
      </c>
      <c r="B6" s="922"/>
      <c r="C6" s="922"/>
      <c r="D6" s="922"/>
      <c r="E6" s="922"/>
      <c r="F6" s="922"/>
      <c r="G6" s="922"/>
      <c r="H6" s="922"/>
      <c r="I6" s="922"/>
      <c r="J6" s="923"/>
      <c r="K6" s="482">
        <v>406390</v>
      </c>
      <c r="L6" s="482"/>
      <c r="M6" s="482"/>
      <c r="N6" s="482"/>
      <c r="O6" s="482"/>
      <c r="P6" s="482"/>
      <c r="Q6" s="482">
        <v>29627</v>
      </c>
      <c r="R6" s="482"/>
      <c r="S6" s="482"/>
      <c r="T6" s="482"/>
      <c r="U6" s="482"/>
      <c r="V6" s="482">
        <v>11694</v>
      </c>
      <c r="W6" s="482"/>
      <c r="X6" s="482"/>
      <c r="Y6" s="482"/>
      <c r="Z6" s="482"/>
      <c r="AA6" s="482"/>
      <c r="AB6" s="482">
        <v>19490</v>
      </c>
      <c r="AC6" s="482"/>
      <c r="AD6" s="482"/>
      <c r="AE6" s="482"/>
      <c r="AF6" s="482"/>
      <c r="AG6" s="482"/>
      <c r="AH6" s="482">
        <v>47607</v>
      </c>
      <c r="AI6" s="482"/>
      <c r="AJ6" s="482"/>
      <c r="AK6" s="482"/>
      <c r="AL6" s="482"/>
      <c r="AM6" s="482"/>
      <c r="AN6" s="482">
        <v>130739</v>
      </c>
      <c r="AO6" s="482"/>
      <c r="AP6" s="482"/>
      <c r="AQ6" s="482"/>
      <c r="AR6" s="482"/>
      <c r="AS6" s="482"/>
      <c r="AT6" s="482">
        <v>8840</v>
      </c>
      <c r="AU6" s="482"/>
      <c r="AV6" s="482"/>
      <c r="AW6" s="482"/>
      <c r="AX6" s="482"/>
      <c r="AY6" s="208"/>
      <c r="AZ6" s="200"/>
      <c r="BA6" s="200"/>
      <c r="BB6" s="200"/>
      <c r="BC6" s="200"/>
      <c r="BD6" s="200"/>
      <c r="BE6" s="200"/>
      <c r="BF6" s="200"/>
      <c r="BG6" s="200"/>
      <c r="BH6" s="200"/>
    </row>
    <row r="7" spans="1:60" ht="15" customHeight="1">
      <c r="A7" s="933">
        <v>20</v>
      </c>
      <c r="B7" s="933"/>
      <c r="C7" s="933"/>
      <c r="D7" s="933"/>
      <c r="E7" s="933"/>
      <c r="F7" s="933"/>
      <c r="G7" s="933"/>
      <c r="H7" s="933"/>
      <c r="I7" s="933"/>
      <c r="J7" s="934"/>
      <c r="K7" s="958">
        <f>SUM(K9:P22)</f>
        <v>404745</v>
      </c>
      <c r="L7" s="958"/>
      <c r="M7" s="958"/>
      <c r="N7" s="958"/>
      <c r="O7" s="958"/>
      <c r="P7" s="958"/>
      <c r="Q7" s="958">
        <f>SUM(Q9:Q22)</f>
        <v>23545</v>
      </c>
      <c r="R7" s="958"/>
      <c r="S7" s="958"/>
      <c r="T7" s="958"/>
      <c r="U7" s="958"/>
      <c r="V7" s="958">
        <f>SUM(V9:V22)</f>
        <v>17330</v>
      </c>
      <c r="W7" s="958"/>
      <c r="X7" s="958"/>
      <c r="Y7" s="958"/>
      <c r="Z7" s="958"/>
      <c r="AA7" s="958"/>
      <c r="AB7" s="958">
        <f>SUM(AB9:AB22)</f>
        <v>15193</v>
      </c>
      <c r="AC7" s="958"/>
      <c r="AD7" s="958"/>
      <c r="AE7" s="958"/>
      <c r="AF7" s="958"/>
      <c r="AG7" s="958"/>
      <c r="AH7" s="958">
        <f>SUM(AH9:AH22)</f>
        <v>47561</v>
      </c>
      <c r="AI7" s="958"/>
      <c r="AJ7" s="958"/>
      <c r="AK7" s="958"/>
      <c r="AL7" s="958"/>
      <c r="AM7" s="958"/>
      <c r="AN7" s="958">
        <f>SUM(AN9:AN22)</f>
        <v>143865</v>
      </c>
      <c r="AO7" s="958"/>
      <c r="AP7" s="958"/>
      <c r="AQ7" s="958"/>
      <c r="AR7" s="958"/>
      <c r="AS7" s="958"/>
      <c r="AT7" s="958">
        <f>SUM(AT9:AT22)</f>
        <v>2616</v>
      </c>
      <c r="AU7" s="958"/>
      <c r="AV7" s="958"/>
      <c r="AW7" s="958"/>
      <c r="AX7" s="958"/>
      <c r="AY7" s="208"/>
      <c r="AZ7" s="200"/>
      <c r="BA7" s="200"/>
      <c r="BB7" s="200"/>
      <c r="BC7" s="200"/>
      <c r="BD7" s="200"/>
      <c r="BE7" s="200"/>
      <c r="BF7" s="200"/>
      <c r="BG7" s="200"/>
      <c r="BH7" s="200"/>
    </row>
    <row r="8" spans="1:60" ht="15" customHeight="1">
      <c r="A8" s="922"/>
      <c r="B8" s="922"/>
      <c r="C8" s="922"/>
      <c r="D8" s="922"/>
      <c r="E8" s="922"/>
      <c r="F8" s="922"/>
      <c r="G8" s="922"/>
      <c r="H8" s="922"/>
      <c r="I8" s="922"/>
      <c r="J8" s="923"/>
      <c r="K8" s="483"/>
      <c r="L8" s="484"/>
      <c r="M8" s="484"/>
      <c r="N8" s="484"/>
      <c r="O8" s="484"/>
      <c r="P8" s="484"/>
      <c r="Q8" s="470"/>
      <c r="R8" s="470"/>
      <c r="S8" s="470"/>
      <c r="T8" s="470"/>
      <c r="U8" s="470"/>
      <c r="V8" s="470"/>
      <c r="W8" s="470"/>
      <c r="X8" s="470"/>
      <c r="Y8" s="470"/>
      <c r="Z8" s="470"/>
      <c r="AA8" s="470"/>
      <c r="AB8" s="470"/>
      <c r="AC8" s="470"/>
      <c r="AD8" s="470"/>
      <c r="AE8" s="470"/>
      <c r="AF8" s="470"/>
      <c r="AG8" s="470"/>
      <c r="AH8" s="470"/>
      <c r="AI8" s="470"/>
      <c r="AJ8" s="470"/>
      <c r="AK8" s="470"/>
      <c r="AL8" s="470"/>
      <c r="AM8" s="470"/>
      <c r="AN8" s="470"/>
      <c r="AO8" s="470"/>
      <c r="AP8" s="470"/>
      <c r="AQ8" s="470"/>
      <c r="AR8" s="470"/>
      <c r="AS8" s="470"/>
      <c r="AT8" s="470"/>
      <c r="AU8" s="470"/>
      <c r="AV8" s="470"/>
      <c r="AW8" s="470"/>
      <c r="AX8" s="470"/>
      <c r="AY8" s="208"/>
      <c r="AZ8" s="200"/>
      <c r="BA8" s="200"/>
      <c r="BB8" s="200"/>
      <c r="BC8" s="200"/>
      <c r="BD8" s="200"/>
      <c r="BE8" s="200"/>
      <c r="BF8" s="200"/>
      <c r="BG8" s="200"/>
      <c r="BH8" s="200"/>
    </row>
    <row r="9" spans="1:60" ht="15" customHeight="1">
      <c r="A9" s="922" t="s">
        <v>113</v>
      </c>
      <c r="B9" s="922"/>
      <c r="C9" s="922"/>
      <c r="D9" s="922"/>
      <c r="E9" s="922"/>
      <c r="F9" s="922"/>
      <c r="G9" s="922"/>
      <c r="H9" s="922"/>
      <c r="I9" s="922"/>
      <c r="J9" s="923"/>
      <c r="K9" s="469">
        <f>SUM(Q9:AX9,A31:AR31)</f>
        <v>35033</v>
      </c>
      <c r="L9" s="470"/>
      <c r="M9" s="470"/>
      <c r="N9" s="470"/>
      <c r="O9" s="470"/>
      <c r="P9" s="470"/>
      <c r="Q9" s="957">
        <v>192</v>
      </c>
      <c r="R9" s="957"/>
      <c r="S9" s="957"/>
      <c r="T9" s="957"/>
      <c r="U9" s="957"/>
      <c r="V9" s="957">
        <v>2200</v>
      </c>
      <c r="W9" s="957"/>
      <c r="X9" s="957"/>
      <c r="Y9" s="957"/>
      <c r="Z9" s="957"/>
      <c r="AA9" s="957"/>
      <c r="AB9" s="957">
        <v>2353</v>
      </c>
      <c r="AC9" s="957"/>
      <c r="AD9" s="957"/>
      <c r="AE9" s="957"/>
      <c r="AF9" s="957"/>
      <c r="AG9" s="957"/>
      <c r="AH9" s="957">
        <v>4740</v>
      </c>
      <c r="AI9" s="957"/>
      <c r="AJ9" s="957"/>
      <c r="AK9" s="957"/>
      <c r="AL9" s="957"/>
      <c r="AM9" s="957"/>
      <c r="AN9" s="957">
        <v>10394</v>
      </c>
      <c r="AO9" s="957"/>
      <c r="AP9" s="957"/>
      <c r="AQ9" s="957"/>
      <c r="AR9" s="957"/>
      <c r="AS9" s="957"/>
      <c r="AT9" s="957">
        <v>409</v>
      </c>
      <c r="AU9" s="957"/>
      <c r="AV9" s="957"/>
      <c r="AW9" s="957"/>
      <c r="AX9" s="957"/>
      <c r="AY9" s="200"/>
      <c r="AZ9" s="200"/>
      <c r="BA9" s="200"/>
      <c r="BB9" s="200"/>
      <c r="BC9" s="200"/>
      <c r="BD9" s="200"/>
      <c r="BE9" s="200"/>
      <c r="BF9" s="200"/>
      <c r="BG9" s="200"/>
      <c r="BH9" s="200"/>
    </row>
    <row r="10" spans="1:60" ht="15" customHeight="1">
      <c r="A10" s="922" t="s">
        <v>344</v>
      </c>
      <c r="B10" s="922"/>
      <c r="C10" s="922"/>
      <c r="D10" s="922"/>
      <c r="E10" s="922"/>
      <c r="F10" s="922"/>
      <c r="G10" s="922"/>
      <c r="H10" s="922"/>
      <c r="I10" s="922"/>
      <c r="J10" s="923"/>
      <c r="K10" s="469">
        <f>SUM(Q10:AX10,A32:AR32)</f>
        <v>45749</v>
      </c>
      <c r="L10" s="470"/>
      <c r="M10" s="470"/>
      <c r="N10" s="470"/>
      <c r="O10" s="470"/>
      <c r="P10" s="470"/>
      <c r="Q10" s="957">
        <v>3338</v>
      </c>
      <c r="R10" s="957"/>
      <c r="S10" s="957"/>
      <c r="T10" s="957"/>
      <c r="U10" s="957"/>
      <c r="V10" s="957">
        <v>2092</v>
      </c>
      <c r="W10" s="957"/>
      <c r="X10" s="957"/>
      <c r="Y10" s="957"/>
      <c r="Z10" s="957"/>
      <c r="AA10" s="957"/>
      <c r="AB10" s="957">
        <v>884</v>
      </c>
      <c r="AC10" s="957"/>
      <c r="AD10" s="957"/>
      <c r="AE10" s="957"/>
      <c r="AF10" s="957"/>
      <c r="AG10" s="957"/>
      <c r="AH10" s="957">
        <v>4319</v>
      </c>
      <c r="AI10" s="957"/>
      <c r="AJ10" s="957"/>
      <c r="AK10" s="957"/>
      <c r="AL10" s="957"/>
      <c r="AM10" s="957"/>
      <c r="AN10" s="957">
        <v>21308</v>
      </c>
      <c r="AO10" s="957"/>
      <c r="AP10" s="957"/>
      <c r="AQ10" s="957"/>
      <c r="AR10" s="957"/>
      <c r="AS10" s="957"/>
      <c r="AT10" s="957">
        <v>400</v>
      </c>
      <c r="AU10" s="957"/>
      <c r="AV10" s="957"/>
      <c r="AW10" s="957"/>
      <c r="AX10" s="957"/>
      <c r="AY10" s="208"/>
      <c r="AZ10" s="200"/>
      <c r="BA10" s="200"/>
      <c r="BB10" s="200"/>
      <c r="BC10" s="200"/>
      <c r="BD10" s="200"/>
      <c r="BE10" s="200"/>
      <c r="BF10" s="200"/>
      <c r="BG10" s="200"/>
      <c r="BH10" s="200"/>
    </row>
    <row r="11" spans="1:60" ht="15" customHeight="1">
      <c r="A11" s="922" t="s">
        <v>48</v>
      </c>
      <c r="B11" s="922"/>
      <c r="C11" s="922"/>
      <c r="D11" s="922"/>
      <c r="E11" s="922"/>
      <c r="F11" s="922"/>
      <c r="G11" s="922"/>
      <c r="H11" s="922"/>
      <c r="I11" s="922"/>
      <c r="J11" s="923"/>
      <c r="K11" s="469">
        <f>SUM(Q11:AX11,A33:AR33)</f>
        <v>39861</v>
      </c>
      <c r="L11" s="470"/>
      <c r="M11" s="470"/>
      <c r="N11" s="470"/>
      <c r="O11" s="470"/>
      <c r="P11" s="470"/>
      <c r="Q11" s="957">
        <v>94</v>
      </c>
      <c r="R11" s="957"/>
      <c r="S11" s="957"/>
      <c r="T11" s="957"/>
      <c r="U11" s="957"/>
      <c r="V11" s="957">
        <v>2461</v>
      </c>
      <c r="W11" s="957"/>
      <c r="X11" s="957"/>
      <c r="Y11" s="957"/>
      <c r="Z11" s="957"/>
      <c r="AA11" s="957"/>
      <c r="AB11" s="957">
        <v>924</v>
      </c>
      <c r="AC11" s="957"/>
      <c r="AD11" s="957"/>
      <c r="AE11" s="957"/>
      <c r="AF11" s="957"/>
      <c r="AG11" s="957"/>
      <c r="AH11" s="957">
        <v>2526</v>
      </c>
      <c r="AI11" s="957"/>
      <c r="AJ11" s="957"/>
      <c r="AK11" s="957"/>
      <c r="AL11" s="957"/>
      <c r="AM11" s="957"/>
      <c r="AN11" s="957">
        <v>17670</v>
      </c>
      <c r="AO11" s="957"/>
      <c r="AP11" s="957"/>
      <c r="AQ11" s="957"/>
      <c r="AR11" s="957"/>
      <c r="AS11" s="957"/>
      <c r="AT11" s="957">
        <v>443</v>
      </c>
      <c r="AU11" s="957"/>
      <c r="AV11" s="957"/>
      <c r="AW11" s="957"/>
      <c r="AX11" s="957"/>
      <c r="AY11" s="200"/>
      <c r="AZ11" s="200"/>
      <c r="BA11" s="200"/>
      <c r="BB11" s="200"/>
      <c r="BC11" s="200"/>
      <c r="BD11" s="200"/>
      <c r="BE11" s="200"/>
      <c r="BF11" s="200"/>
      <c r="BG11" s="200"/>
      <c r="BH11" s="200"/>
    </row>
    <row r="12" spans="1:60" ht="15" customHeight="1">
      <c r="A12" s="922" t="s">
        <v>49</v>
      </c>
      <c r="B12" s="922"/>
      <c r="C12" s="922"/>
      <c r="D12" s="922"/>
      <c r="E12" s="922"/>
      <c r="F12" s="922"/>
      <c r="G12" s="922"/>
      <c r="H12" s="922"/>
      <c r="I12" s="922"/>
      <c r="J12" s="923"/>
      <c r="K12" s="469">
        <f>SUM(Q12:AX12,A34:AR34)</f>
        <v>38445</v>
      </c>
      <c r="L12" s="470"/>
      <c r="M12" s="470"/>
      <c r="N12" s="470"/>
      <c r="O12" s="470"/>
      <c r="P12" s="470"/>
      <c r="Q12" s="957">
        <v>5285</v>
      </c>
      <c r="R12" s="957"/>
      <c r="S12" s="957"/>
      <c r="T12" s="957"/>
      <c r="U12" s="957"/>
      <c r="V12" s="957">
        <v>2187</v>
      </c>
      <c r="W12" s="957"/>
      <c r="X12" s="957"/>
      <c r="Y12" s="957"/>
      <c r="Z12" s="957"/>
      <c r="AA12" s="957"/>
      <c r="AB12" s="957">
        <v>2597</v>
      </c>
      <c r="AC12" s="957"/>
      <c r="AD12" s="957"/>
      <c r="AE12" s="957"/>
      <c r="AF12" s="957"/>
      <c r="AG12" s="957"/>
      <c r="AH12" s="957">
        <v>4720</v>
      </c>
      <c r="AI12" s="957"/>
      <c r="AJ12" s="957"/>
      <c r="AK12" s="957"/>
      <c r="AL12" s="957"/>
      <c r="AM12" s="957"/>
      <c r="AN12" s="957">
        <v>7965</v>
      </c>
      <c r="AO12" s="957"/>
      <c r="AP12" s="957"/>
      <c r="AQ12" s="957"/>
      <c r="AR12" s="957"/>
      <c r="AS12" s="957"/>
      <c r="AT12" s="957">
        <v>373</v>
      </c>
      <c r="AU12" s="957"/>
      <c r="AV12" s="957"/>
      <c r="AW12" s="957"/>
      <c r="AX12" s="957"/>
      <c r="AY12" s="245"/>
      <c r="AZ12" s="192"/>
      <c r="BA12" s="245"/>
      <c r="BB12" s="192"/>
      <c r="BC12" s="245"/>
      <c r="BD12" s="192"/>
      <c r="BE12" s="245"/>
      <c r="BF12" s="245"/>
      <c r="BG12" s="245"/>
      <c r="BH12" s="245"/>
    </row>
    <row r="13" spans="1:60" ht="15" customHeight="1">
      <c r="A13" s="922" t="s">
        <v>50</v>
      </c>
      <c r="B13" s="922"/>
      <c r="C13" s="922"/>
      <c r="D13" s="922"/>
      <c r="E13" s="922"/>
      <c r="F13" s="922"/>
      <c r="G13" s="922"/>
      <c r="H13" s="922"/>
      <c r="I13" s="922"/>
      <c r="J13" s="923"/>
      <c r="K13" s="469">
        <f>SUM(Q13:AX13,A35:AR35)</f>
        <v>31156</v>
      </c>
      <c r="L13" s="470"/>
      <c r="M13" s="470"/>
      <c r="N13" s="470"/>
      <c r="O13" s="470"/>
      <c r="P13" s="470"/>
      <c r="Q13" s="957">
        <v>2212</v>
      </c>
      <c r="R13" s="957"/>
      <c r="S13" s="957"/>
      <c r="T13" s="957"/>
      <c r="U13" s="957"/>
      <c r="V13" s="957">
        <v>366</v>
      </c>
      <c r="W13" s="957"/>
      <c r="X13" s="957"/>
      <c r="Y13" s="957"/>
      <c r="Z13" s="957"/>
      <c r="AA13" s="957"/>
      <c r="AB13" s="957">
        <v>2206</v>
      </c>
      <c r="AC13" s="957"/>
      <c r="AD13" s="957"/>
      <c r="AE13" s="957"/>
      <c r="AF13" s="957"/>
      <c r="AG13" s="957"/>
      <c r="AH13" s="957">
        <v>2415</v>
      </c>
      <c r="AI13" s="957"/>
      <c r="AJ13" s="957"/>
      <c r="AK13" s="957"/>
      <c r="AL13" s="957"/>
      <c r="AM13" s="957"/>
      <c r="AN13" s="957">
        <v>7571</v>
      </c>
      <c r="AO13" s="957"/>
      <c r="AP13" s="957"/>
      <c r="AQ13" s="957"/>
      <c r="AR13" s="957"/>
      <c r="AS13" s="957"/>
      <c r="AT13" s="957">
        <v>125</v>
      </c>
      <c r="AU13" s="957"/>
      <c r="AV13" s="957"/>
      <c r="AW13" s="957"/>
      <c r="AX13" s="957"/>
      <c r="AY13" s="200"/>
      <c r="AZ13" s="200"/>
      <c r="BA13" s="200"/>
      <c r="BB13" s="200"/>
      <c r="BC13" s="200"/>
      <c r="BD13" s="200"/>
      <c r="BE13" s="200"/>
      <c r="BF13" s="200"/>
      <c r="BG13" s="200"/>
      <c r="BH13" s="200"/>
    </row>
    <row r="14" spans="1:60" ht="15" customHeight="1">
      <c r="A14" s="922"/>
      <c r="B14" s="922"/>
      <c r="C14" s="922"/>
      <c r="D14" s="922"/>
      <c r="E14" s="922"/>
      <c r="F14" s="922"/>
      <c r="G14" s="922"/>
      <c r="H14" s="922"/>
      <c r="I14" s="922"/>
      <c r="J14" s="923"/>
      <c r="K14" s="469"/>
      <c r="L14" s="470"/>
      <c r="M14" s="470"/>
      <c r="N14" s="470"/>
      <c r="O14" s="470"/>
      <c r="P14" s="470"/>
      <c r="Q14" s="917"/>
      <c r="R14" s="917"/>
      <c r="S14" s="917"/>
      <c r="T14" s="917"/>
      <c r="U14" s="917"/>
      <c r="V14" s="917"/>
      <c r="W14" s="917"/>
      <c r="X14" s="917"/>
      <c r="Y14" s="917"/>
      <c r="Z14" s="917"/>
      <c r="AA14" s="917"/>
      <c r="AB14" s="917"/>
      <c r="AC14" s="917"/>
      <c r="AD14" s="917"/>
      <c r="AE14" s="917"/>
      <c r="AF14" s="917"/>
      <c r="AG14" s="917"/>
      <c r="AH14" s="917"/>
      <c r="AI14" s="917"/>
      <c r="AJ14" s="917"/>
      <c r="AK14" s="917"/>
      <c r="AL14" s="917"/>
      <c r="AM14" s="917"/>
      <c r="AN14" s="917"/>
      <c r="AO14" s="917"/>
      <c r="AP14" s="917"/>
      <c r="AQ14" s="917"/>
      <c r="AR14" s="917"/>
      <c r="AS14" s="917"/>
      <c r="AT14" s="917"/>
      <c r="AU14" s="917"/>
      <c r="AV14" s="917"/>
      <c r="AW14" s="917"/>
      <c r="AX14" s="917"/>
      <c r="AY14" s="200"/>
      <c r="AZ14" s="200"/>
      <c r="BA14" s="200"/>
      <c r="BB14" s="200"/>
      <c r="BC14" s="200"/>
      <c r="BD14" s="200"/>
      <c r="BE14" s="200"/>
      <c r="BF14" s="200"/>
      <c r="BG14" s="200"/>
      <c r="BH14" s="200"/>
    </row>
    <row r="15" spans="1:60" ht="15" customHeight="1">
      <c r="A15" s="922" t="s">
        <v>51</v>
      </c>
      <c r="B15" s="922"/>
      <c r="C15" s="922"/>
      <c r="D15" s="922"/>
      <c r="E15" s="922"/>
      <c r="F15" s="922"/>
      <c r="G15" s="922"/>
      <c r="H15" s="922"/>
      <c r="I15" s="922"/>
      <c r="J15" s="923"/>
      <c r="K15" s="469">
        <f>SUM(Q15:AX15,A37:AR37)</f>
        <v>35007</v>
      </c>
      <c r="L15" s="470"/>
      <c r="M15" s="470"/>
      <c r="N15" s="470"/>
      <c r="O15" s="470"/>
      <c r="P15" s="470"/>
      <c r="Q15" s="957">
        <v>964</v>
      </c>
      <c r="R15" s="957"/>
      <c r="S15" s="957"/>
      <c r="T15" s="957"/>
      <c r="U15" s="957"/>
      <c r="V15" s="957">
        <v>3106</v>
      </c>
      <c r="W15" s="957"/>
      <c r="X15" s="957"/>
      <c r="Y15" s="957"/>
      <c r="Z15" s="957"/>
      <c r="AA15" s="957"/>
      <c r="AB15" s="957">
        <v>834</v>
      </c>
      <c r="AC15" s="957"/>
      <c r="AD15" s="957"/>
      <c r="AE15" s="957"/>
      <c r="AF15" s="957"/>
      <c r="AG15" s="957"/>
      <c r="AH15" s="957">
        <v>5786</v>
      </c>
      <c r="AI15" s="957"/>
      <c r="AJ15" s="957"/>
      <c r="AK15" s="957"/>
      <c r="AL15" s="957"/>
      <c r="AM15" s="957"/>
      <c r="AN15" s="957">
        <v>9370</v>
      </c>
      <c r="AO15" s="957"/>
      <c r="AP15" s="957"/>
      <c r="AQ15" s="957"/>
      <c r="AR15" s="957"/>
      <c r="AS15" s="957"/>
      <c r="AT15" s="957">
        <v>293</v>
      </c>
      <c r="AU15" s="957"/>
      <c r="AV15" s="957"/>
      <c r="AW15" s="957"/>
      <c r="AX15" s="957"/>
      <c r="AY15" s="200"/>
      <c r="AZ15" s="200"/>
      <c r="BA15" s="200"/>
      <c r="BB15" s="200"/>
      <c r="BC15" s="200"/>
      <c r="BD15" s="200"/>
      <c r="BE15" s="200"/>
      <c r="BF15" s="200"/>
      <c r="BG15" s="200"/>
      <c r="BH15" s="200"/>
    </row>
    <row r="16" spans="1:60" ht="15" customHeight="1">
      <c r="A16" s="922" t="s">
        <v>52</v>
      </c>
      <c r="B16" s="922"/>
      <c r="C16" s="922"/>
      <c r="D16" s="922"/>
      <c r="E16" s="922"/>
      <c r="F16" s="922"/>
      <c r="G16" s="922"/>
      <c r="H16" s="922"/>
      <c r="I16" s="922"/>
      <c r="J16" s="923"/>
      <c r="K16" s="469">
        <f>SUM(Q16:AX16,A38:AR38)</f>
        <v>32574</v>
      </c>
      <c r="L16" s="470"/>
      <c r="M16" s="470"/>
      <c r="N16" s="470"/>
      <c r="O16" s="470"/>
      <c r="P16" s="470"/>
      <c r="Q16" s="957">
        <v>261</v>
      </c>
      <c r="R16" s="957"/>
      <c r="S16" s="957"/>
      <c r="T16" s="957"/>
      <c r="U16" s="957"/>
      <c r="V16" s="957">
        <v>257</v>
      </c>
      <c r="W16" s="957"/>
      <c r="X16" s="957"/>
      <c r="Y16" s="957"/>
      <c r="Z16" s="957"/>
      <c r="AA16" s="957"/>
      <c r="AB16" s="957">
        <v>2535</v>
      </c>
      <c r="AC16" s="957"/>
      <c r="AD16" s="957"/>
      <c r="AE16" s="957"/>
      <c r="AF16" s="957"/>
      <c r="AG16" s="957"/>
      <c r="AH16" s="957">
        <v>3587</v>
      </c>
      <c r="AI16" s="957"/>
      <c r="AJ16" s="957"/>
      <c r="AK16" s="957"/>
      <c r="AL16" s="957"/>
      <c r="AM16" s="957"/>
      <c r="AN16" s="957">
        <v>12461</v>
      </c>
      <c r="AO16" s="957"/>
      <c r="AP16" s="957"/>
      <c r="AQ16" s="957"/>
      <c r="AR16" s="957"/>
      <c r="AS16" s="957"/>
      <c r="AT16" s="957">
        <v>51</v>
      </c>
      <c r="AU16" s="957"/>
      <c r="AV16" s="957"/>
      <c r="AW16" s="957"/>
      <c r="AX16" s="957"/>
      <c r="AY16" s="208"/>
      <c r="AZ16" s="200"/>
      <c r="BA16" s="200"/>
      <c r="BB16" s="200"/>
      <c r="BC16" s="200"/>
      <c r="BD16" s="200"/>
      <c r="BE16" s="200"/>
      <c r="BF16" s="200"/>
      <c r="BG16" s="200"/>
      <c r="BH16" s="200"/>
    </row>
    <row r="17" spans="1:60" ht="15" customHeight="1">
      <c r="A17" s="922" t="s">
        <v>53</v>
      </c>
      <c r="B17" s="922"/>
      <c r="C17" s="922"/>
      <c r="D17" s="922"/>
      <c r="E17" s="922"/>
      <c r="F17" s="922"/>
      <c r="G17" s="922"/>
      <c r="H17" s="922"/>
      <c r="I17" s="922"/>
      <c r="J17" s="923"/>
      <c r="K17" s="469">
        <f>SUM(Q17:AX17,A39:AR39)</f>
        <v>35744</v>
      </c>
      <c r="L17" s="470"/>
      <c r="M17" s="470"/>
      <c r="N17" s="470"/>
      <c r="O17" s="470"/>
      <c r="P17" s="470"/>
      <c r="Q17" s="957">
        <v>719</v>
      </c>
      <c r="R17" s="957"/>
      <c r="S17" s="957"/>
      <c r="T17" s="957"/>
      <c r="U17" s="957"/>
      <c r="V17" s="957">
        <v>1908</v>
      </c>
      <c r="W17" s="957"/>
      <c r="X17" s="957"/>
      <c r="Y17" s="957"/>
      <c r="Z17" s="957"/>
      <c r="AA17" s="957"/>
      <c r="AB17" s="957">
        <v>1003</v>
      </c>
      <c r="AC17" s="957"/>
      <c r="AD17" s="957"/>
      <c r="AE17" s="957"/>
      <c r="AF17" s="957"/>
      <c r="AG17" s="957"/>
      <c r="AH17" s="957">
        <v>4861</v>
      </c>
      <c r="AI17" s="957"/>
      <c r="AJ17" s="957"/>
      <c r="AK17" s="957"/>
      <c r="AL17" s="957"/>
      <c r="AM17" s="957"/>
      <c r="AN17" s="957">
        <v>15115</v>
      </c>
      <c r="AO17" s="957"/>
      <c r="AP17" s="957"/>
      <c r="AQ17" s="957"/>
      <c r="AR17" s="957"/>
      <c r="AS17" s="957"/>
      <c r="AT17" s="957">
        <v>310</v>
      </c>
      <c r="AU17" s="957"/>
      <c r="AV17" s="957"/>
      <c r="AW17" s="957"/>
      <c r="AX17" s="957"/>
      <c r="AY17" s="200"/>
      <c r="AZ17" s="200"/>
      <c r="BA17" s="200"/>
      <c r="BB17" s="200"/>
      <c r="BC17" s="200"/>
      <c r="BD17" s="200"/>
      <c r="BE17" s="200"/>
      <c r="BF17" s="200"/>
      <c r="BG17" s="200"/>
      <c r="BH17" s="200"/>
    </row>
    <row r="18" spans="1:50" ht="15" customHeight="1">
      <c r="A18" s="922" t="s">
        <v>54</v>
      </c>
      <c r="B18" s="922"/>
      <c r="C18" s="922"/>
      <c r="D18" s="922"/>
      <c r="E18" s="922"/>
      <c r="F18" s="922"/>
      <c r="G18" s="922"/>
      <c r="H18" s="922"/>
      <c r="I18" s="922"/>
      <c r="J18" s="923"/>
      <c r="K18" s="469">
        <f>SUM(Q18:AX18,A40:AR40)</f>
        <v>22587</v>
      </c>
      <c r="L18" s="470"/>
      <c r="M18" s="470"/>
      <c r="N18" s="470"/>
      <c r="O18" s="470"/>
      <c r="P18" s="470"/>
      <c r="Q18" s="957">
        <v>1471</v>
      </c>
      <c r="R18" s="957"/>
      <c r="S18" s="957"/>
      <c r="T18" s="957"/>
      <c r="U18" s="957"/>
      <c r="V18" s="957">
        <v>1370</v>
      </c>
      <c r="W18" s="957"/>
      <c r="X18" s="957"/>
      <c r="Y18" s="957"/>
      <c r="Z18" s="957"/>
      <c r="AA18" s="957"/>
      <c r="AB18" s="957">
        <v>559</v>
      </c>
      <c r="AC18" s="957"/>
      <c r="AD18" s="957"/>
      <c r="AE18" s="957"/>
      <c r="AF18" s="957"/>
      <c r="AG18" s="957"/>
      <c r="AH18" s="957">
        <v>2207</v>
      </c>
      <c r="AI18" s="957"/>
      <c r="AJ18" s="957"/>
      <c r="AK18" s="957"/>
      <c r="AL18" s="957"/>
      <c r="AM18" s="957"/>
      <c r="AN18" s="957">
        <v>8511</v>
      </c>
      <c r="AO18" s="957"/>
      <c r="AP18" s="957"/>
      <c r="AQ18" s="957"/>
      <c r="AR18" s="957"/>
      <c r="AS18" s="957"/>
      <c r="AT18" s="957">
        <v>17</v>
      </c>
      <c r="AU18" s="957"/>
      <c r="AV18" s="957"/>
      <c r="AW18" s="957"/>
      <c r="AX18" s="957"/>
    </row>
    <row r="19" spans="1:50" ht="15" customHeight="1">
      <c r="A19" s="922" t="s">
        <v>1</v>
      </c>
      <c r="B19" s="922"/>
      <c r="C19" s="922"/>
      <c r="D19" s="922"/>
      <c r="E19" s="922"/>
      <c r="F19" s="922"/>
      <c r="G19" s="922"/>
      <c r="H19" s="922"/>
      <c r="I19" s="922"/>
      <c r="J19" s="923"/>
      <c r="K19" s="469">
        <f>SUM(Q19:AX19,A41:AR41)</f>
        <v>21175</v>
      </c>
      <c r="L19" s="470"/>
      <c r="M19" s="470"/>
      <c r="N19" s="470"/>
      <c r="O19" s="470"/>
      <c r="P19" s="470"/>
      <c r="Q19" s="957">
        <v>1250</v>
      </c>
      <c r="R19" s="957"/>
      <c r="S19" s="957"/>
      <c r="T19" s="957"/>
      <c r="U19" s="957"/>
      <c r="V19" s="959" t="s">
        <v>582</v>
      </c>
      <c r="W19" s="959"/>
      <c r="X19" s="959"/>
      <c r="Y19" s="959"/>
      <c r="Z19" s="959"/>
      <c r="AA19" s="959"/>
      <c r="AB19" s="959" t="s">
        <v>582</v>
      </c>
      <c r="AC19" s="959"/>
      <c r="AD19" s="959"/>
      <c r="AE19" s="959"/>
      <c r="AF19" s="959"/>
      <c r="AG19" s="959"/>
      <c r="AH19" s="957">
        <v>1575</v>
      </c>
      <c r="AI19" s="957"/>
      <c r="AJ19" s="957"/>
      <c r="AK19" s="957"/>
      <c r="AL19" s="957"/>
      <c r="AM19" s="957"/>
      <c r="AN19" s="957">
        <v>9107</v>
      </c>
      <c r="AO19" s="957"/>
      <c r="AP19" s="957"/>
      <c r="AQ19" s="957"/>
      <c r="AR19" s="957"/>
      <c r="AS19" s="957"/>
      <c r="AT19" s="957">
        <v>11</v>
      </c>
      <c r="AU19" s="957"/>
      <c r="AV19" s="957"/>
      <c r="AW19" s="957"/>
      <c r="AX19" s="957"/>
    </row>
    <row r="20" spans="1:50" ht="15" customHeight="1">
      <c r="A20" s="922"/>
      <c r="B20" s="922"/>
      <c r="C20" s="922"/>
      <c r="D20" s="922"/>
      <c r="E20" s="922"/>
      <c r="F20" s="922"/>
      <c r="G20" s="922"/>
      <c r="H20" s="922"/>
      <c r="I20" s="922"/>
      <c r="J20" s="923"/>
      <c r="K20" s="469"/>
      <c r="L20" s="470"/>
      <c r="M20" s="470"/>
      <c r="N20" s="470"/>
      <c r="O20" s="470"/>
      <c r="P20" s="470"/>
      <c r="Q20" s="917"/>
      <c r="R20" s="917"/>
      <c r="S20" s="917"/>
      <c r="T20" s="917"/>
      <c r="U20" s="917"/>
      <c r="V20" s="917"/>
      <c r="W20" s="917"/>
      <c r="X20" s="917"/>
      <c r="Y20" s="917"/>
      <c r="Z20" s="917"/>
      <c r="AA20" s="917"/>
      <c r="AB20" s="917"/>
      <c r="AC20" s="917"/>
      <c r="AD20" s="917"/>
      <c r="AE20" s="917"/>
      <c r="AF20" s="917"/>
      <c r="AG20" s="917"/>
      <c r="AH20" s="917"/>
      <c r="AI20" s="917"/>
      <c r="AJ20" s="917"/>
      <c r="AK20" s="917"/>
      <c r="AL20" s="917"/>
      <c r="AM20" s="917"/>
      <c r="AN20" s="917"/>
      <c r="AO20" s="917"/>
      <c r="AP20" s="917"/>
      <c r="AQ20" s="917"/>
      <c r="AR20" s="917"/>
      <c r="AS20" s="917"/>
      <c r="AT20" s="917"/>
      <c r="AU20" s="917"/>
      <c r="AV20" s="917"/>
      <c r="AW20" s="917"/>
      <c r="AX20" s="917"/>
    </row>
    <row r="21" spans="1:50" ht="15" customHeight="1">
      <c r="A21" s="922" t="s">
        <v>55</v>
      </c>
      <c r="B21" s="922"/>
      <c r="C21" s="922"/>
      <c r="D21" s="922"/>
      <c r="E21" s="922"/>
      <c r="F21" s="922"/>
      <c r="G21" s="922"/>
      <c r="H21" s="922"/>
      <c r="I21" s="922"/>
      <c r="J21" s="923"/>
      <c r="K21" s="469">
        <f>SUM(Q21:AX21,A43:AR43)</f>
        <v>38271</v>
      </c>
      <c r="L21" s="470"/>
      <c r="M21" s="470"/>
      <c r="N21" s="470"/>
      <c r="O21" s="470"/>
      <c r="P21" s="470"/>
      <c r="Q21" s="957">
        <v>6854</v>
      </c>
      <c r="R21" s="957"/>
      <c r="S21" s="957"/>
      <c r="T21" s="957"/>
      <c r="U21" s="957"/>
      <c r="V21" s="957">
        <v>972</v>
      </c>
      <c r="W21" s="957"/>
      <c r="X21" s="957"/>
      <c r="Y21" s="957"/>
      <c r="Z21" s="957"/>
      <c r="AA21" s="957"/>
      <c r="AB21" s="957">
        <v>613</v>
      </c>
      <c r="AC21" s="957"/>
      <c r="AD21" s="957"/>
      <c r="AE21" s="957"/>
      <c r="AF21" s="957"/>
      <c r="AG21" s="957"/>
      <c r="AH21" s="957">
        <v>6214</v>
      </c>
      <c r="AI21" s="957"/>
      <c r="AJ21" s="957"/>
      <c r="AK21" s="957"/>
      <c r="AL21" s="957"/>
      <c r="AM21" s="957"/>
      <c r="AN21" s="957">
        <v>13126</v>
      </c>
      <c r="AO21" s="957"/>
      <c r="AP21" s="957"/>
      <c r="AQ21" s="957"/>
      <c r="AR21" s="957"/>
      <c r="AS21" s="957"/>
      <c r="AT21" s="957">
        <v>49</v>
      </c>
      <c r="AU21" s="957"/>
      <c r="AV21" s="957"/>
      <c r="AW21" s="957"/>
      <c r="AX21" s="957"/>
    </row>
    <row r="22" spans="1:50" ht="15" customHeight="1">
      <c r="A22" s="928" t="s">
        <v>56</v>
      </c>
      <c r="B22" s="928"/>
      <c r="C22" s="928"/>
      <c r="D22" s="928"/>
      <c r="E22" s="928"/>
      <c r="F22" s="928"/>
      <c r="G22" s="928"/>
      <c r="H22" s="928"/>
      <c r="I22" s="928"/>
      <c r="J22" s="929"/>
      <c r="K22" s="921">
        <f>SUM(Q22:AX22,A44:AR44)</f>
        <v>29143</v>
      </c>
      <c r="L22" s="486"/>
      <c r="M22" s="486"/>
      <c r="N22" s="486"/>
      <c r="O22" s="486"/>
      <c r="P22" s="486"/>
      <c r="Q22" s="919">
        <v>905</v>
      </c>
      <c r="R22" s="919"/>
      <c r="S22" s="919"/>
      <c r="T22" s="919"/>
      <c r="U22" s="919"/>
      <c r="V22" s="919">
        <v>411</v>
      </c>
      <c r="W22" s="919"/>
      <c r="X22" s="919"/>
      <c r="Y22" s="919"/>
      <c r="Z22" s="919"/>
      <c r="AA22" s="919"/>
      <c r="AB22" s="919">
        <v>685</v>
      </c>
      <c r="AC22" s="919"/>
      <c r="AD22" s="919"/>
      <c r="AE22" s="919"/>
      <c r="AF22" s="919"/>
      <c r="AG22" s="919"/>
      <c r="AH22" s="919">
        <v>4611</v>
      </c>
      <c r="AI22" s="919"/>
      <c r="AJ22" s="919"/>
      <c r="AK22" s="919"/>
      <c r="AL22" s="919"/>
      <c r="AM22" s="919"/>
      <c r="AN22" s="919">
        <v>11267</v>
      </c>
      <c r="AO22" s="919"/>
      <c r="AP22" s="919"/>
      <c r="AQ22" s="919"/>
      <c r="AR22" s="919"/>
      <c r="AS22" s="919"/>
      <c r="AT22" s="919">
        <v>135</v>
      </c>
      <c r="AU22" s="919"/>
      <c r="AV22" s="919"/>
      <c r="AW22" s="919"/>
      <c r="AX22" s="919"/>
    </row>
    <row r="23" spans="1:50" ht="15" customHeight="1">
      <c r="A23" s="196"/>
      <c r="B23" s="196"/>
      <c r="C23" s="196"/>
      <c r="D23" s="196"/>
      <c r="E23" s="196"/>
      <c r="F23" s="196"/>
      <c r="G23" s="196"/>
      <c r="H23" s="196"/>
      <c r="I23" s="262"/>
      <c r="J23" s="262"/>
      <c r="K23" s="262"/>
      <c r="L23" s="262"/>
      <c r="M23" s="262"/>
      <c r="N23" s="262"/>
      <c r="O23" s="262"/>
      <c r="P23" s="262"/>
      <c r="Q23" s="262"/>
      <c r="R23" s="262"/>
      <c r="S23" s="262"/>
      <c r="T23" s="262"/>
      <c r="U23" s="262"/>
      <c r="V23" s="262"/>
      <c r="W23" s="262"/>
      <c r="X23" s="262"/>
      <c r="Y23" s="262"/>
      <c r="Z23" s="262"/>
      <c r="AA23" s="262"/>
      <c r="AB23" s="262"/>
      <c r="AC23" s="262"/>
      <c r="AD23" s="262"/>
      <c r="AE23" s="262"/>
      <c r="AF23" s="262"/>
      <c r="AG23" s="262"/>
      <c r="AH23" s="262"/>
      <c r="AI23" s="262"/>
      <c r="AJ23" s="262"/>
      <c r="AK23" s="262"/>
      <c r="AL23" s="262"/>
      <c r="AM23" s="262"/>
      <c r="AN23" s="262"/>
      <c r="AO23" s="262"/>
      <c r="AP23" s="262"/>
      <c r="AQ23" s="262"/>
      <c r="AR23" s="262"/>
      <c r="AS23" s="262"/>
      <c r="AT23" s="262"/>
      <c r="AU23" s="262"/>
      <c r="AV23" s="262"/>
      <c r="AW23" s="262"/>
      <c r="AX23" s="262"/>
    </row>
    <row r="24" spans="3:9" ht="15" customHeight="1">
      <c r="C24" s="196"/>
      <c r="D24" s="196"/>
      <c r="E24" s="196"/>
      <c r="F24" s="196"/>
      <c r="G24" s="196"/>
      <c r="H24" s="196"/>
      <c r="I24" s="196"/>
    </row>
    <row r="25" spans="1:9" ht="15" customHeight="1" thickBot="1">
      <c r="A25" s="218" t="s">
        <v>40</v>
      </c>
      <c r="C25" s="196"/>
      <c r="D25" s="196"/>
      <c r="E25" s="196"/>
      <c r="F25" s="196"/>
      <c r="G25" s="196"/>
      <c r="H25" s="196"/>
      <c r="I25" s="196"/>
    </row>
    <row r="26" spans="1:44" ht="22.5" customHeight="1">
      <c r="A26" s="931" t="s">
        <v>483</v>
      </c>
      <c r="B26" s="932"/>
      <c r="C26" s="932"/>
      <c r="D26" s="932"/>
      <c r="E26" s="932"/>
      <c r="F26" s="932"/>
      <c r="G26" s="932" t="s">
        <v>484</v>
      </c>
      <c r="H26" s="932"/>
      <c r="I26" s="932"/>
      <c r="J26" s="932"/>
      <c r="K26" s="932"/>
      <c r="L26" s="932"/>
      <c r="M26" s="932" t="s">
        <v>485</v>
      </c>
      <c r="N26" s="932"/>
      <c r="O26" s="932"/>
      <c r="P26" s="932"/>
      <c r="Q26" s="932"/>
      <c r="R26" s="932"/>
      <c r="S26" s="932" t="s">
        <v>486</v>
      </c>
      <c r="T26" s="932"/>
      <c r="U26" s="932"/>
      <c r="V26" s="932"/>
      <c r="W26" s="932"/>
      <c r="X26" s="932"/>
      <c r="Y26" s="932" t="s">
        <v>487</v>
      </c>
      <c r="Z26" s="932"/>
      <c r="AA26" s="932"/>
      <c r="AB26" s="932"/>
      <c r="AC26" s="932"/>
      <c r="AD26" s="932"/>
      <c r="AE26" s="932"/>
      <c r="AF26" s="932" t="s">
        <v>491</v>
      </c>
      <c r="AG26" s="932"/>
      <c r="AH26" s="932"/>
      <c r="AI26" s="932"/>
      <c r="AJ26" s="932"/>
      <c r="AK26" s="932"/>
      <c r="AL26" s="932"/>
      <c r="AM26" s="932" t="s">
        <v>489</v>
      </c>
      <c r="AN26" s="932"/>
      <c r="AO26" s="932"/>
      <c r="AP26" s="932"/>
      <c r="AQ26" s="932"/>
      <c r="AR26" s="937"/>
    </row>
    <row r="27" spans="1:44" ht="15" customHeight="1">
      <c r="A27" s="955">
        <v>8600</v>
      </c>
      <c r="B27" s="955"/>
      <c r="C27" s="955"/>
      <c r="D27" s="955"/>
      <c r="E27" s="955"/>
      <c r="F27" s="955"/>
      <c r="G27" s="955">
        <v>5312</v>
      </c>
      <c r="H27" s="955"/>
      <c r="I27" s="955"/>
      <c r="J27" s="955"/>
      <c r="K27" s="955"/>
      <c r="L27" s="955"/>
      <c r="M27" s="955">
        <v>4708</v>
      </c>
      <c r="N27" s="955"/>
      <c r="O27" s="955"/>
      <c r="P27" s="955"/>
      <c r="Q27" s="955"/>
      <c r="R27" s="955"/>
      <c r="S27" s="955">
        <v>3519</v>
      </c>
      <c r="T27" s="955"/>
      <c r="U27" s="955"/>
      <c r="V27" s="955"/>
      <c r="W27" s="955"/>
      <c r="X27" s="955"/>
      <c r="Y27" s="955">
        <v>11974</v>
      </c>
      <c r="Z27" s="955"/>
      <c r="AA27" s="955"/>
      <c r="AB27" s="955"/>
      <c r="AC27" s="955"/>
      <c r="AD27" s="955"/>
      <c r="AE27" s="955"/>
      <c r="AF27" s="955">
        <v>35407</v>
      </c>
      <c r="AG27" s="955"/>
      <c r="AH27" s="955"/>
      <c r="AI27" s="955"/>
      <c r="AJ27" s="955"/>
      <c r="AK27" s="955"/>
      <c r="AL27" s="955"/>
      <c r="AM27" s="955">
        <v>91268</v>
      </c>
      <c r="AN27" s="955"/>
      <c r="AO27" s="955"/>
      <c r="AP27" s="955"/>
      <c r="AQ27" s="955"/>
      <c r="AR27" s="955"/>
    </row>
    <row r="28" spans="1:44" ht="15" customHeight="1">
      <c r="A28" s="955">
        <v>8889</v>
      </c>
      <c r="B28" s="955"/>
      <c r="C28" s="955"/>
      <c r="D28" s="955"/>
      <c r="E28" s="955"/>
      <c r="F28" s="955"/>
      <c r="G28" s="955">
        <v>5758</v>
      </c>
      <c r="H28" s="955"/>
      <c r="I28" s="955"/>
      <c r="J28" s="955"/>
      <c r="K28" s="955"/>
      <c r="L28" s="955"/>
      <c r="M28" s="955">
        <v>6837</v>
      </c>
      <c r="N28" s="955"/>
      <c r="O28" s="955"/>
      <c r="P28" s="955"/>
      <c r="Q28" s="955"/>
      <c r="R28" s="955"/>
      <c r="S28" s="955">
        <v>244</v>
      </c>
      <c r="T28" s="955"/>
      <c r="U28" s="955"/>
      <c r="V28" s="955"/>
      <c r="W28" s="955"/>
      <c r="X28" s="955"/>
      <c r="Y28" s="955">
        <v>12726</v>
      </c>
      <c r="Z28" s="955"/>
      <c r="AA28" s="955"/>
      <c r="AB28" s="955"/>
      <c r="AC28" s="955"/>
      <c r="AD28" s="955"/>
      <c r="AE28" s="955"/>
      <c r="AF28" s="955">
        <v>36791</v>
      </c>
      <c r="AG28" s="955"/>
      <c r="AH28" s="955"/>
      <c r="AI28" s="955"/>
      <c r="AJ28" s="955"/>
      <c r="AK28" s="955"/>
      <c r="AL28" s="955"/>
      <c r="AM28" s="955">
        <v>87148</v>
      </c>
      <c r="AN28" s="955"/>
      <c r="AO28" s="955"/>
      <c r="AP28" s="955"/>
      <c r="AQ28" s="955"/>
      <c r="AR28" s="955"/>
    </row>
    <row r="29" spans="1:44" ht="15" customHeight="1">
      <c r="A29" s="956">
        <f>SUM(A31:A44)</f>
        <v>4431</v>
      </c>
      <c r="B29" s="956"/>
      <c r="C29" s="956"/>
      <c r="D29" s="956"/>
      <c r="E29" s="956"/>
      <c r="F29" s="956"/>
      <c r="G29" s="956">
        <f>SUM(G31:G44)</f>
        <v>6089</v>
      </c>
      <c r="H29" s="956"/>
      <c r="I29" s="956"/>
      <c r="J29" s="956"/>
      <c r="K29" s="956"/>
      <c r="L29" s="956"/>
      <c r="M29" s="956">
        <f>SUM(M31:M44)</f>
        <v>7867</v>
      </c>
      <c r="N29" s="956"/>
      <c r="O29" s="956"/>
      <c r="P29" s="956"/>
      <c r="Q29" s="956"/>
      <c r="R29" s="956"/>
      <c r="S29" s="956">
        <f>SUM(S31:S44)</f>
        <v>276</v>
      </c>
      <c r="T29" s="956"/>
      <c r="U29" s="956"/>
      <c r="V29" s="956"/>
      <c r="W29" s="956"/>
      <c r="X29" s="956"/>
      <c r="Y29" s="956">
        <f>SUM(Y31:Y44)</f>
        <v>13878</v>
      </c>
      <c r="Z29" s="956"/>
      <c r="AA29" s="956"/>
      <c r="AB29" s="956"/>
      <c r="AC29" s="956"/>
      <c r="AD29" s="956"/>
      <c r="AE29" s="956"/>
      <c r="AF29" s="956">
        <f>SUM(AF31:AF44)</f>
        <v>35860</v>
      </c>
      <c r="AG29" s="956"/>
      <c r="AH29" s="956"/>
      <c r="AI29" s="956"/>
      <c r="AJ29" s="956"/>
      <c r="AK29" s="956"/>
      <c r="AL29" s="956"/>
      <c r="AM29" s="956">
        <f>SUM(AM31:AM44)</f>
        <v>86234</v>
      </c>
      <c r="AN29" s="956"/>
      <c r="AO29" s="956"/>
      <c r="AP29" s="956"/>
      <c r="AQ29" s="956"/>
      <c r="AR29" s="956"/>
    </row>
    <row r="30" spans="1:44" ht="15" customHeight="1">
      <c r="A30" s="950"/>
      <c r="B30" s="950"/>
      <c r="C30" s="950"/>
      <c r="D30" s="950"/>
      <c r="E30" s="950"/>
      <c r="F30" s="950"/>
      <c r="G30" s="950"/>
      <c r="H30" s="950"/>
      <c r="I30" s="950"/>
      <c r="J30" s="950"/>
      <c r="K30" s="950"/>
      <c r="L30" s="950"/>
      <c r="M30" s="950"/>
      <c r="N30" s="950"/>
      <c r="O30" s="950"/>
      <c r="P30" s="950"/>
      <c r="Q30" s="950"/>
      <c r="R30" s="950"/>
      <c r="S30" s="950"/>
      <c r="T30" s="950"/>
      <c r="U30" s="950"/>
      <c r="V30" s="950"/>
      <c r="W30" s="950"/>
      <c r="X30" s="950"/>
      <c r="Y30" s="950"/>
      <c r="Z30" s="950"/>
      <c r="AA30" s="950"/>
      <c r="AB30" s="950"/>
      <c r="AC30" s="950"/>
      <c r="AD30" s="950"/>
      <c r="AE30" s="950"/>
      <c r="AF30" s="950"/>
      <c r="AG30" s="950"/>
      <c r="AH30" s="950"/>
      <c r="AI30" s="950"/>
      <c r="AJ30" s="950"/>
      <c r="AK30" s="950"/>
      <c r="AL30" s="950"/>
      <c r="AM30" s="950"/>
      <c r="AN30" s="950"/>
      <c r="AO30" s="950"/>
      <c r="AP30" s="950"/>
      <c r="AQ30" s="950"/>
      <c r="AR30" s="950"/>
    </row>
    <row r="31" spans="1:44" ht="15" customHeight="1">
      <c r="A31" s="481">
        <v>304</v>
      </c>
      <c r="B31" s="481"/>
      <c r="C31" s="481"/>
      <c r="D31" s="481"/>
      <c r="E31" s="481"/>
      <c r="F31" s="481"/>
      <c r="G31" s="481">
        <v>479</v>
      </c>
      <c r="H31" s="481"/>
      <c r="I31" s="481"/>
      <c r="J31" s="481"/>
      <c r="K31" s="481"/>
      <c r="L31" s="481"/>
      <c r="M31" s="481">
        <v>2826</v>
      </c>
      <c r="N31" s="481"/>
      <c r="O31" s="481"/>
      <c r="P31" s="481"/>
      <c r="Q31" s="481"/>
      <c r="R31" s="481"/>
      <c r="S31" s="481">
        <v>5</v>
      </c>
      <c r="T31" s="481"/>
      <c r="U31" s="481"/>
      <c r="V31" s="481"/>
      <c r="W31" s="481"/>
      <c r="X31" s="481"/>
      <c r="Y31" s="481">
        <v>1010</v>
      </c>
      <c r="Z31" s="481"/>
      <c r="AA31" s="481"/>
      <c r="AB31" s="481"/>
      <c r="AC31" s="481"/>
      <c r="AD31" s="481"/>
      <c r="AE31" s="481"/>
      <c r="AF31" s="481">
        <v>3097</v>
      </c>
      <c r="AG31" s="481"/>
      <c r="AH31" s="481"/>
      <c r="AI31" s="481"/>
      <c r="AJ31" s="481"/>
      <c r="AK31" s="481"/>
      <c r="AL31" s="481"/>
      <c r="AM31" s="481">
        <v>7024</v>
      </c>
      <c r="AN31" s="481"/>
      <c r="AO31" s="481"/>
      <c r="AP31" s="481"/>
      <c r="AQ31" s="481"/>
      <c r="AR31" s="481"/>
    </row>
    <row r="32" spans="1:44" ht="15" customHeight="1">
      <c r="A32" s="481">
        <v>278</v>
      </c>
      <c r="B32" s="481"/>
      <c r="C32" s="481"/>
      <c r="D32" s="481"/>
      <c r="E32" s="481"/>
      <c r="F32" s="481"/>
      <c r="G32" s="481">
        <v>691</v>
      </c>
      <c r="H32" s="481"/>
      <c r="I32" s="481"/>
      <c r="J32" s="481"/>
      <c r="K32" s="481"/>
      <c r="L32" s="481"/>
      <c r="M32" s="481">
        <v>234</v>
      </c>
      <c r="N32" s="481"/>
      <c r="O32" s="481"/>
      <c r="P32" s="481"/>
      <c r="Q32" s="481"/>
      <c r="R32" s="481"/>
      <c r="S32" s="481">
        <v>4</v>
      </c>
      <c r="T32" s="481"/>
      <c r="U32" s="481"/>
      <c r="V32" s="481"/>
      <c r="W32" s="481"/>
      <c r="X32" s="481"/>
      <c r="Y32" s="481">
        <v>1173</v>
      </c>
      <c r="Z32" s="481"/>
      <c r="AA32" s="481"/>
      <c r="AB32" s="481"/>
      <c r="AC32" s="481"/>
      <c r="AD32" s="481"/>
      <c r="AE32" s="481"/>
      <c r="AF32" s="481">
        <v>2918</v>
      </c>
      <c r="AG32" s="481"/>
      <c r="AH32" s="481"/>
      <c r="AI32" s="481"/>
      <c r="AJ32" s="481"/>
      <c r="AK32" s="481"/>
      <c r="AL32" s="481"/>
      <c r="AM32" s="481">
        <v>8110</v>
      </c>
      <c r="AN32" s="481"/>
      <c r="AO32" s="481"/>
      <c r="AP32" s="481"/>
      <c r="AQ32" s="481"/>
      <c r="AR32" s="481"/>
    </row>
    <row r="33" spans="1:44" ht="15" customHeight="1">
      <c r="A33" s="481">
        <v>1704</v>
      </c>
      <c r="B33" s="481"/>
      <c r="C33" s="481"/>
      <c r="D33" s="481"/>
      <c r="E33" s="481"/>
      <c r="F33" s="481"/>
      <c r="G33" s="481">
        <v>530</v>
      </c>
      <c r="H33" s="481"/>
      <c r="I33" s="481"/>
      <c r="J33" s="481"/>
      <c r="K33" s="481"/>
      <c r="L33" s="481"/>
      <c r="M33" s="481">
        <v>270</v>
      </c>
      <c r="N33" s="481"/>
      <c r="O33" s="481"/>
      <c r="P33" s="481"/>
      <c r="Q33" s="481"/>
      <c r="R33" s="481"/>
      <c r="S33" s="481">
        <v>2</v>
      </c>
      <c r="T33" s="481"/>
      <c r="U33" s="481"/>
      <c r="V33" s="481"/>
      <c r="W33" s="481"/>
      <c r="X33" s="481"/>
      <c r="Y33" s="481">
        <v>1259</v>
      </c>
      <c r="Z33" s="481"/>
      <c r="AA33" s="481"/>
      <c r="AB33" s="481"/>
      <c r="AC33" s="481"/>
      <c r="AD33" s="481"/>
      <c r="AE33" s="481"/>
      <c r="AF33" s="481">
        <v>3024</v>
      </c>
      <c r="AG33" s="481"/>
      <c r="AH33" s="481"/>
      <c r="AI33" s="481"/>
      <c r="AJ33" s="481"/>
      <c r="AK33" s="481"/>
      <c r="AL33" s="481"/>
      <c r="AM33" s="481">
        <v>8954</v>
      </c>
      <c r="AN33" s="481"/>
      <c r="AO33" s="481"/>
      <c r="AP33" s="481"/>
      <c r="AQ33" s="481"/>
      <c r="AR33" s="481"/>
    </row>
    <row r="34" spans="1:44" ht="15" customHeight="1">
      <c r="A34" s="481">
        <v>670</v>
      </c>
      <c r="B34" s="481"/>
      <c r="C34" s="481"/>
      <c r="D34" s="481"/>
      <c r="E34" s="481"/>
      <c r="F34" s="481"/>
      <c r="G34" s="481">
        <v>546</v>
      </c>
      <c r="H34" s="481"/>
      <c r="I34" s="481"/>
      <c r="J34" s="481"/>
      <c r="K34" s="481"/>
      <c r="L34" s="481"/>
      <c r="M34" s="481">
        <v>235</v>
      </c>
      <c r="N34" s="481"/>
      <c r="O34" s="481"/>
      <c r="P34" s="481"/>
      <c r="Q34" s="481"/>
      <c r="R34" s="481"/>
      <c r="S34" s="481">
        <v>4</v>
      </c>
      <c r="T34" s="481"/>
      <c r="U34" s="481"/>
      <c r="V34" s="481"/>
      <c r="W34" s="481"/>
      <c r="X34" s="481"/>
      <c r="Y34" s="481">
        <v>1186</v>
      </c>
      <c r="Z34" s="481"/>
      <c r="AA34" s="481"/>
      <c r="AB34" s="481"/>
      <c r="AC34" s="481"/>
      <c r="AD34" s="481"/>
      <c r="AE34" s="481"/>
      <c r="AF34" s="481">
        <v>3375</v>
      </c>
      <c r="AG34" s="481"/>
      <c r="AH34" s="481"/>
      <c r="AI34" s="481"/>
      <c r="AJ34" s="481"/>
      <c r="AK34" s="481"/>
      <c r="AL34" s="481"/>
      <c r="AM34" s="481">
        <v>9302</v>
      </c>
      <c r="AN34" s="481"/>
      <c r="AO34" s="481"/>
      <c r="AP34" s="481"/>
      <c r="AQ34" s="481"/>
      <c r="AR34" s="481"/>
    </row>
    <row r="35" spans="1:44" ht="15" customHeight="1">
      <c r="A35" s="481">
        <v>342</v>
      </c>
      <c r="B35" s="481"/>
      <c r="C35" s="481"/>
      <c r="D35" s="481"/>
      <c r="E35" s="481"/>
      <c r="F35" s="481"/>
      <c r="G35" s="481">
        <v>529</v>
      </c>
      <c r="H35" s="481"/>
      <c r="I35" s="481"/>
      <c r="J35" s="481"/>
      <c r="K35" s="481"/>
      <c r="L35" s="481"/>
      <c r="M35" s="481">
        <v>620</v>
      </c>
      <c r="N35" s="481"/>
      <c r="O35" s="481"/>
      <c r="P35" s="481"/>
      <c r="Q35" s="481"/>
      <c r="R35" s="481"/>
      <c r="S35" s="481">
        <v>3</v>
      </c>
      <c r="T35" s="481"/>
      <c r="U35" s="481"/>
      <c r="V35" s="481"/>
      <c r="W35" s="481"/>
      <c r="X35" s="481"/>
      <c r="Y35" s="481">
        <v>935</v>
      </c>
      <c r="Z35" s="481"/>
      <c r="AA35" s="481"/>
      <c r="AB35" s="481"/>
      <c r="AC35" s="481"/>
      <c r="AD35" s="481"/>
      <c r="AE35" s="481"/>
      <c r="AF35" s="481">
        <v>3151</v>
      </c>
      <c r="AG35" s="481"/>
      <c r="AH35" s="481"/>
      <c r="AI35" s="481"/>
      <c r="AJ35" s="481"/>
      <c r="AK35" s="481"/>
      <c r="AL35" s="481"/>
      <c r="AM35" s="481">
        <v>10681</v>
      </c>
      <c r="AN35" s="481"/>
      <c r="AO35" s="481"/>
      <c r="AP35" s="481"/>
      <c r="AQ35" s="481"/>
      <c r="AR35" s="481"/>
    </row>
    <row r="36" spans="1:44" ht="15" customHeight="1">
      <c r="A36" s="917"/>
      <c r="B36" s="917"/>
      <c r="C36" s="917"/>
      <c r="D36" s="917"/>
      <c r="E36" s="917"/>
      <c r="F36" s="917"/>
      <c r="G36" s="917"/>
      <c r="H36" s="917"/>
      <c r="I36" s="917"/>
      <c r="J36" s="917"/>
      <c r="K36" s="917"/>
      <c r="L36" s="917"/>
      <c r="M36" s="917"/>
      <c r="N36" s="917"/>
      <c r="O36" s="917"/>
      <c r="P36" s="917"/>
      <c r="Q36" s="917"/>
      <c r="R36" s="917"/>
      <c r="S36" s="917"/>
      <c r="T36" s="917"/>
      <c r="U36" s="917"/>
      <c r="V36" s="917"/>
      <c r="W36" s="917"/>
      <c r="X36" s="917"/>
      <c r="Y36" s="917"/>
      <c r="Z36" s="917"/>
      <c r="AA36" s="917"/>
      <c r="AB36" s="917"/>
      <c r="AC36" s="917"/>
      <c r="AD36" s="917"/>
      <c r="AE36" s="917"/>
      <c r="AF36" s="917"/>
      <c r="AG36" s="917"/>
      <c r="AH36" s="917"/>
      <c r="AI36" s="917"/>
      <c r="AJ36" s="917"/>
      <c r="AK36" s="917"/>
      <c r="AL36" s="917"/>
      <c r="AM36" s="917"/>
      <c r="AN36" s="917"/>
      <c r="AO36" s="917"/>
      <c r="AP36" s="917"/>
      <c r="AQ36" s="917"/>
      <c r="AR36" s="917"/>
    </row>
    <row r="37" spans="1:44" ht="15" customHeight="1">
      <c r="A37" s="481">
        <v>120</v>
      </c>
      <c r="B37" s="481"/>
      <c r="C37" s="481"/>
      <c r="D37" s="481"/>
      <c r="E37" s="481"/>
      <c r="F37" s="481"/>
      <c r="G37" s="481">
        <v>472</v>
      </c>
      <c r="H37" s="481"/>
      <c r="I37" s="481"/>
      <c r="J37" s="481"/>
      <c r="K37" s="481"/>
      <c r="L37" s="481"/>
      <c r="M37" s="481">
        <v>578</v>
      </c>
      <c r="N37" s="481"/>
      <c r="O37" s="481"/>
      <c r="P37" s="481"/>
      <c r="Q37" s="481"/>
      <c r="R37" s="481"/>
      <c r="S37" s="481">
        <v>23</v>
      </c>
      <c r="T37" s="481"/>
      <c r="U37" s="481"/>
      <c r="V37" s="481"/>
      <c r="W37" s="481"/>
      <c r="X37" s="481"/>
      <c r="Y37" s="481">
        <v>1073</v>
      </c>
      <c r="Z37" s="481"/>
      <c r="AA37" s="481"/>
      <c r="AB37" s="481"/>
      <c r="AC37" s="481"/>
      <c r="AD37" s="481"/>
      <c r="AE37" s="481"/>
      <c r="AF37" s="481">
        <v>3250</v>
      </c>
      <c r="AG37" s="481"/>
      <c r="AH37" s="481"/>
      <c r="AI37" s="481"/>
      <c r="AJ37" s="481"/>
      <c r="AK37" s="481"/>
      <c r="AL37" s="481"/>
      <c r="AM37" s="481">
        <v>9138</v>
      </c>
      <c r="AN37" s="481"/>
      <c r="AO37" s="481"/>
      <c r="AP37" s="481"/>
      <c r="AQ37" s="481"/>
      <c r="AR37" s="481"/>
    </row>
    <row r="38" spans="1:44" ht="15" customHeight="1">
      <c r="A38" s="481">
        <v>160</v>
      </c>
      <c r="B38" s="481"/>
      <c r="C38" s="481"/>
      <c r="D38" s="481"/>
      <c r="E38" s="481"/>
      <c r="F38" s="481"/>
      <c r="G38" s="481">
        <v>442</v>
      </c>
      <c r="H38" s="481"/>
      <c r="I38" s="481"/>
      <c r="J38" s="481"/>
      <c r="K38" s="481"/>
      <c r="L38" s="481"/>
      <c r="M38" s="481">
        <v>576</v>
      </c>
      <c r="N38" s="481"/>
      <c r="O38" s="481"/>
      <c r="P38" s="481"/>
      <c r="Q38" s="481"/>
      <c r="R38" s="481"/>
      <c r="S38" s="481">
        <v>159</v>
      </c>
      <c r="T38" s="481"/>
      <c r="U38" s="481"/>
      <c r="V38" s="481"/>
      <c r="W38" s="481"/>
      <c r="X38" s="481"/>
      <c r="Y38" s="481">
        <v>1288</v>
      </c>
      <c r="Z38" s="481"/>
      <c r="AA38" s="481"/>
      <c r="AB38" s="481"/>
      <c r="AC38" s="481"/>
      <c r="AD38" s="481"/>
      <c r="AE38" s="481"/>
      <c r="AF38" s="481">
        <v>3177</v>
      </c>
      <c r="AG38" s="481"/>
      <c r="AH38" s="481"/>
      <c r="AI38" s="481"/>
      <c r="AJ38" s="481"/>
      <c r="AK38" s="481"/>
      <c r="AL38" s="481"/>
      <c r="AM38" s="481">
        <v>7620</v>
      </c>
      <c r="AN38" s="481"/>
      <c r="AO38" s="481"/>
      <c r="AP38" s="481"/>
      <c r="AQ38" s="481"/>
      <c r="AR38" s="481"/>
    </row>
    <row r="39" spans="1:44" ht="15" customHeight="1">
      <c r="A39" s="481">
        <v>256</v>
      </c>
      <c r="B39" s="481"/>
      <c r="C39" s="481"/>
      <c r="D39" s="481"/>
      <c r="E39" s="481"/>
      <c r="F39" s="481"/>
      <c r="G39" s="481">
        <v>684</v>
      </c>
      <c r="H39" s="481"/>
      <c r="I39" s="481"/>
      <c r="J39" s="481"/>
      <c r="K39" s="481"/>
      <c r="L39" s="481"/>
      <c r="M39" s="481">
        <v>572</v>
      </c>
      <c r="N39" s="481"/>
      <c r="O39" s="481"/>
      <c r="P39" s="481"/>
      <c r="Q39" s="481"/>
      <c r="R39" s="481"/>
      <c r="S39" s="481">
        <v>13</v>
      </c>
      <c r="T39" s="481"/>
      <c r="U39" s="481"/>
      <c r="V39" s="481"/>
      <c r="W39" s="481"/>
      <c r="X39" s="481"/>
      <c r="Y39" s="481">
        <v>988</v>
      </c>
      <c r="Z39" s="481"/>
      <c r="AA39" s="481"/>
      <c r="AB39" s="481"/>
      <c r="AC39" s="481"/>
      <c r="AD39" s="481"/>
      <c r="AE39" s="481"/>
      <c r="AF39" s="481">
        <v>2998</v>
      </c>
      <c r="AG39" s="481"/>
      <c r="AH39" s="481"/>
      <c r="AI39" s="481"/>
      <c r="AJ39" s="481"/>
      <c r="AK39" s="481"/>
      <c r="AL39" s="481"/>
      <c r="AM39" s="481">
        <v>6317</v>
      </c>
      <c r="AN39" s="481"/>
      <c r="AO39" s="481"/>
      <c r="AP39" s="481"/>
      <c r="AQ39" s="481"/>
      <c r="AR39" s="481"/>
    </row>
    <row r="40" spans="1:44" ht="15" customHeight="1">
      <c r="A40" s="481">
        <v>111</v>
      </c>
      <c r="B40" s="481"/>
      <c r="C40" s="481"/>
      <c r="D40" s="481"/>
      <c r="E40" s="481"/>
      <c r="F40" s="481"/>
      <c r="G40" s="481">
        <v>417</v>
      </c>
      <c r="H40" s="481"/>
      <c r="I40" s="481"/>
      <c r="J40" s="481"/>
      <c r="K40" s="481"/>
      <c r="L40" s="481"/>
      <c r="M40" s="481">
        <v>562</v>
      </c>
      <c r="N40" s="481"/>
      <c r="O40" s="481"/>
      <c r="P40" s="481"/>
      <c r="Q40" s="481"/>
      <c r="R40" s="481"/>
      <c r="S40" s="481">
        <v>12</v>
      </c>
      <c r="T40" s="481"/>
      <c r="U40" s="481"/>
      <c r="V40" s="481"/>
      <c r="W40" s="481"/>
      <c r="X40" s="481"/>
      <c r="Y40" s="481">
        <v>927</v>
      </c>
      <c r="Z40" s="481"/>
      <c r="AA40" s="481"/>
      <c r="AB40" s="481"/>
      <c r="AC40" s="481"/>
      <c r="AD40" s="481"/>
      <c r="AE40" s="481"/>
      <c r="AF40" s="481">
        <v>2560</v>
      </c>
      <c r="AG40" s="481"/>
      <c r="AH40" s="481"/>
      <c r="AI40" s="481"/>
      <c r="AJ40" s="481"/>
      <c r="AK40" s="481"/>
      <c r="AL40" s="481"/>
      <c r="AM40" s="481">
        <v>3863</v>
      </c>
      <c r="AN40" s="481"/>
      <c r="AO40" s="481"/>
      <c r="AP40" s="481"/>
      <c r="AQ40" s="481"/>
      <c r="AR40" s="481"/>
    </row>
    <row r="41" spans="1:44" ht="15" customHeight="1">
      <c r="A41" s="481">
        <v>182</v>
      </c>
      <c r="B41" s="481"/>
      <c r="C41" s="481"/>
      <c r="D41" s="481"/>
      <c r="E41" s="481"/>
      <c r="F41" s="481"/>
      <c r="G41" s="481">
        <v>328</v>
      </c>
      <c r="H41" s="481"/>
      <c r="I41" s="481"/>
      <c r="J41" s="481"/>
      <c r="K41" s="481"/>
      <c r="L41" s="481"/>
      <c r="M41" s="481">
        <v>540</v>
      </c>
      <c r="N41" s="481"/>
      <c r="O41" s="481"/>
      <c r="P41" s="481"/>
      <c r="Q41" s="481"/>
      <c r="R41" s="481"/>
      <c r="S41" s="481">
        <v>15</v>
      </c>
      <c r="T41" s="481"/>
      <c r="U41" s="481"/>
      <c r="V41" s="481"/>
      <c r="W41" s="481"/>
      <c r="X41" s="481"/>
      <c r="Y41" s="481">
        <v>911</v>
      </c>
      <c r="Z41" s="481"/>
      <c r="AA41" s="481"/>
      <c r="AB41" s="481"/>
      <c r="AC41" s="481"/>
      <c r="AD41" s="481"/>
      <c r="AE41" s="481"/>
      <c r="AF41" s="481">
        <v>2715</v>
      </c>
      <c r="AG41" s="481"/>
      <c r="AH41" s="481"/>
      <c r="AI41" s="481"/>
      <c r="AJ41" s="481"/>
      <c r="AK41" s="481"/>
      <c r="AL41" s="481"/>
      <c r="AM41" s="481">
        <v>4541</v>
      </c>
      <c r="AN41" s="481"/>
      <c r="AO41" s="481"/>
      <c r="AP41" s="481"/>
      <c r="AQ41" s="481"/>
      <c r="AR41" s="481"/>
    </row>
    <row r="42" spans="1:44" ht="15" customHeight="1">
      <c r="A42" s="917"/>
      <c r="B42" s="917"/>
      <c r="C42" s="917"/>
      <c r="D42" s="917"/>
      <c r="E42" s="917"/>
      <c r="F42" s="917"/>
      <c r="G42" s="917"/>
      <c r="H42" s="917"/>
      <c r="I42" s="917"/>
      <c r="J42" s="917"/>
      <c r="K42" s="917"/>
      <c r="L42" s="917"/>
      <c r="M42" s="917"/>
      <c r="N42" s="917"/>
      <c r="O42" s="917"/>
      <c r="P42" s="917"/>
      <c r="Q42" s="917"/>
      <c r="R42" s="917"/>
      <c r="S42" s="917"/>
      <c r="T42" s="917"/>
      <c r="U42" s="917"/>
      <c r="V42" s="917"/>
      <c r="W42" s="917"/>
      <c r="X42" s="917"/>
      <c r="Y42" s="917"/>
      <c r="Z42" s="917"/>
      <c r="AA42" s="917"/>
      <c r="AB42" s="917"/>
      <c r="AC42" s="917"/>
      <c r="AD42" s="917"/>
      <c r="AE42" s="917"/>
      <c r="AF42" s="917"/>
      <c r="AG42" s="917"/>
      <c r="AH42" s="917"/>
      <c r="AI42" s="917"/>
      <c r="AJ42" s="917"/>
      <c r="AK42" s="917"/>
      <c r="AL42" s="917"/>
      <c r="AM42" s="917"/>
      <c r="AN42" s="917"/>
      <c r="AO42" s="917"/>
      <c r="AP42" s="917"/>
      <c r="AQ42" s="917"/>
      <c r="AR42" s="917"/>
    </row>
    <row r="43" spans="1:44" ht="15" customHeight="1">
      <c r="A43" s="481">
        <v>126</v>
      </c>
      <c r="B43" s="481"/>
      <c r="C43" s="481"/>
      <c r="D43" s="481"/>
      <c r="E43" s="481"/>
      <c r="F43" s="481"/>
      <c r="G43" s="481">
        <v>517</v>
      </c>
      <c r="H43" s="481"/>
      <c r="I43" s="481"/>
      <c r="J43" s="481"/>
      <c r="K43" s="481"/>
      <c r="L43" s="481"/>
      <c r="M43" s="481">
        <v>354</v>
      </c>
      <c r="N43" s="481"/>
      <c r="O43" s="481"/>
      <c r="P43" s="481"/>
      <c r="Q43" s="481"/>
      <c r="R43" s="481"/>
      <c r="S43" s="481">
        <v>15</v>
      </c>
      <c r="T43" s="481"/>
      <c r="U43" s="481"/>
      <c r="V43" s="481"/>
      <c r="W43" s="481"/>
      <c r="X43" s="481"/>
      <c r="Y43" s="481">
        <v>1961</v>
      </c>
      <c r="Z43" s="481"/>
      <c r="AA43" s="481"/>
      <c r="AB43" s="481"/>
      <c r="AC43" s="481"/>
      <c r="AD43" s="481"/>
      <c r="AE43" s="481"/>
      <c r="AF43" s="481">
        <v>2662</v>
      </c>
      <c r="AG43" s="481"/>
      <c r="AH43" s="481"/>
      <c r="AI43" s="481"/>
      <c r="AJ43" s="481"/>
      <c r="AK43" s="481"/>
      <c r="AL43" s="481"/>
      <c r="AM43" s="481">
        <v>4808</v>
      </c>
      <c r="AN43" s="481"/>
      <c r="AO43" s="481"/>
      <c r="AP43" s="481"/>
      <c r="AQ43" s="481"/>
      <c r="AR43" s="481"/>
    </row>
    <row r="44" spans="1:44" ht="15" customHeight="1">
      <c r="A44" s="919">
        <v>178</v>
      </c>
      <c r="B44" s="919"/>
      <c r="C44" s="919"/>
      <c r="D44" s="919"/>
      <c r="E44" s="919"/>
      <c r="F44" s="919"/>
      <c r="G44" s="919">
        <v>454</v>
      </c>
      <c r="H44" s="919"/>
      <c r="I44" s="919"/>
      <c r="J44" s="919"/>
      <c r="K44" s="919"/>
      <c r="L44" s="919"/>
      <c r="M44" s="919">
        <v>500</v>
      </c>
      <c r="N44" s="919"/>
      <c r="O44" s="919"/>
      <c r="P44" s="919"/>
      <c r="Q44" s="919"/>
      <c r="R44" s="919"/>
      <c r="S44" s="919">
        <v>21</v>
      </c>
      <c r="T44" s="919"/>
      <c r="U44" s="919"/>
      <c r="V44" s="919"/>
      <c r="W44" s="919"/>
      <c r="X44" s="919"/>
      <c r="Y44" s="919">
        <v>1167</v>
      </c>
      <c r="Z44" s="919"/>
      <c r="AA44" s="919"/>
      <c r="AB44" s="919"/>
      <c r="AC44" s="919"/>
      <c r="AD44" s="919"/>
      <c r="AE44" s="919"/>
      <c r="AF44" s="919">
        <v>2933</v>
      </c>
      <c r="AG44" s="919"/>
      <c r="AH44" s="919"/>
      <c r="AI44" s="919"/>
      <c r="AJ44" s="919"/>
      <c r="AK44" s="919"/>
      <c r="AL44" s="919"/>
      <c r="AM44" s="919">
        <v>5876</v>
      </c>
      <c r="AN44" s="919"/>
      <c r="AO44" s="919"/>
      <c r="AP44" s="919"/>
      <c r="AQ44" s="919"/>
      <c r="AR44" s="919"/>
    </row>
    <row r="45" spans="1:14" ht="13.5" customHeight="1">
      <c r="A45" s="220" t="s">
        <v>779</v>
      </c>
      <c r="C45" s="208"/>
      <c r="D45" s="208"/>
      <c r="E45" s="251"/>
      <c r="F45" s="251"/>
      <c r="G45" s="251"/>
      <c r="H45" s="251"/>
      <c r="I45" s="192"/>
      <c r="J45" s="252"/>
      <c r="M45" s="208"/>
      <c r="N45" s="196"/>
    </row>
    <row r="46" spans="3:14" ht="13.5" customHeight="1">
      <c r="C46" s="200"/>
      <c r="D46" s="200"/>
      <c r="E46" s="241"/>
      <c r="F46" s="241"/>
      <c r="G46" s="251"/>
      <c r="H46" s="251"/>
      <c r="I46" s="202"/>
      <c r="J46" s="253"/>
      <c r="M46" s="200"/>
      <c r="N46" s="196"/>
    </row>
    <row r="47" spans="3:14" ht="13.5" customHeight="1">
      <c r="C47" s="192"/>
      <c r="D47" s="192"/>
      <c r="F47" s="241"/>
      <c r="G47" s="251"/>
      <c r="H47" s="251"/>
      <c r="I47" s="202"/>
      <c r="J47" s="252"/>
      <c r="M47" s="192"/>
      <c r="N47" s="196"/>
    </row>
    <row r="48" spans="3:14" ht="13.5" customHeight="1">
      <c r="C48" s="214"/>
      <c r="D48" s="214"/>
      <c r="F48" s="241"/>
      <c r="G48" s="251"/>
      <c r="H48" s="251"/>
      <c r="I48" s="202"/>
      <c r="J48" s="252"/>
      <c r="M48" s="203"/>
      <c r="N48" s="207"/>
    </row>
    <row r="49" spans="3:14" ht="13.5" customHeight="1">
      <c r="C49" s="200"/>
      <c r="D49" s="200"/>
      <c r="E49" s="251"/>
      <c r="F49" s="251"/>
      <c r="G49" s="251"/>
      <c r="H49" s="251"/>
      <c r="I49" s="192"/>
      <c r="J49" s="252"/>
      <c r="M49" s="200"/>
      <c r="N49" s="196"/>
    </row>
    <row r="50" spans="3:14" ht="13.5" customHeight="1">
      <c r="C50" s="200"/>
      <c r="D50" s="200"/>
      <c r="E50" s="241"/>
      <c r="F50" s="241"/>
      <c r="G50" s="251"/>
      <c r="H50" s="251"/>
      <c r="I50" s="202"/>
      <c r="J50" s="253"/>
      <c r="M50" s="200"/>
      <c r="N50" s="196"/>
    </row>
    <row r="51" spans="3:14" ht="13.5" customHeight="1">
      <c r="C51" s="200"/>
      <c r="D51" s="200"/>
      <c r="F51" s="241"/>
      <c r="G51" s="251"/>
      <c r="H51" s="251"/>
      <c r="I51" s="202"/>
      <c r="J51" s="252"/>
      <c r="M51" s="202"/>
      <c r="N51" s="196"/>
    </row>
    <row r="52" spans="3:14" ht="13.5" customHeight="1">
      <c r="C52" s="200"/>
      <c r="D52" s="200"/>
      <c r="E52" s="251"/>
      <c r="F52" s="251"/>
      <c r="G52" s="251"/>
      <c r="H52" s="251"/>
      <c r="I52" s="192"/>
      <c r="J52" s="252"/>
      <c r="M52" s="208"/>
      <c r="N52" s="196"/>
    </row>
    <row r="53" spans="3:14" ht="13.5" customHeight="1">
      <c r="C53" s="208"/>
      <c r="D53" s="208"/>
      <c r="E53" s="241"/>
      <c r="F53" s="241"/>
      <c r="G53" s="251"/>
      <c r="H53" s="251"/>
      <c r="I53" s="202"/>
      <c r="J53" s="253"/>
      <c r="M53" s="225"/>
      <c r="N53" s="196"/>
    </row>
    <row r="54" spans="3:14" ht="13.5" customHeight="1">
      <c r="C54" s="200"/>
      <c r="D54" s="200"/>
      <c r="F54" s="241"/>
      <c r="G54" s="251"/>
      <c r="H54" s="251"/>
      <c r="I54" s="202"/>
      <c r="J54" s="252"/>
      <c r="M54" s="200"/>
      <c r="N54" s="196"/>
    </row>
    <row r="55" spans="3:14" ht="13.5" customHeight="1">
      <c r="C55" s="200"/>
      <c r="D55" s="200"/>
      <c r="E55" s="251"/>
      <c r="F55" s="251"/>
      <c r="G55" s="251"/>
      <c r="H55" s="251"/>
      <c r="I55" s="192"/>
      <c r="J55" s="252"/>
      <c r="M55" s="202"/>
      <c r="N55" s="196"/>
    </row>
    <row r="56" spans="3:14" ht="13.5" customHeight="1">
      <c r="C56" s="208"/>
      <c r="D56" s="208"/>
      <c r="E56" s="241"/>
      <c r="F56" s="241"/>
      <c r="G56" s="251"/>
      <c r="H56" s="251"/>
      <c r="I56" s="202"/>
      <c r="J56" s="253"/>
      <c r="M56" s="200"/>
      <c r="N56" s="196"/>
    </row>
    <row r="57" spans="3:14" ht="13.5" customHeight="1">
      <c r="C57" s="200"/>
      <c r="D57" s="200"/>
      <c r="F57" s="241"/>
      <c r="G57" s="251"/>
      <c r="H57" s="251"/>
      <c r="I57" s="202"/>
      <c r="J57" s="252"/>
      <c r="M57" s="202"/>
      <c r="N57" s="196"/>
    </row>
    <row r="58" spans="6:10" ht="13.5" customHeight="1">
      <c r="F58" s="241"/>
      <c r="G58" s="251"/>
      <c r="H58" s="251"/>
      <c r="I58" s="200"/>
      <c r="J58" s="252"/>
    </row>
    <row r="59" spans="6:10" ht="13.5" customHeight="1">
      <c r="F59" s="241"/>
      <c r="G59" s="251"/>
      <c r="H59" s="251"/>
      <c r="I59" s="202"/>
      <c r="J59" s="252"/>
    </row>
    <row r="60" spans="6:10" ht="13.5" customHeight="1">
      <c r="F60" s="241"/>
      <c r="G60" s="251"/>
      <c r="H60" s="251"/>
      <c r="I60" s="202"/>
      <c r="J60" s="252"/>
    </row>
    <row r="61" spans="6:10" ht="13.5" customHeight="1">
      <c r="F61" s="241"/>
      <c r="G61" s="251"/>
      <c r="H61" s="251"/>
      <c r="I61" s="202"/>
      <c r="J61" s="252"/>
    </row>
    <row r="62" spans="6:10" ht="13.5" customHeight="1">
      <c r="F62" s="241"/>
      <c r="G62" s="251"/>
      <c r="H62" s="251"/>
      <c r="I62" s="202"/>
      <c r="J62" s="252"/>
    </row>
    <row r="63" spans="5:10" ht="13.5" customHeight="1">
      <c r="E63" s="251"/>
      <c r="F63" s="251"/>
      <c r="G63" s="251"/>
      <c r="H63" s="251"/>
      <c r="I63" s="192"/>
      <c r="J63" s="252"/>
    </row>
    <row r="64" spans="5:10" ht="13.5" customHeight="1">
      <c r="E64" s="241"/>
      <c r="F64" s="241"/>
      <c r="G64" s="251"/>
      <c r="H64" s="251"/>
      <c r="I64" s="202"/>
      <c r="J64" s="253"/>
    </row>
    <row r="65" spans="6:10" ht="13.5" customHeight="1">
      <c r="F65" s="241"/>
      <c r="G65" s="251"/>
      <c r="H65" s="251"/>
      <c r="I65" s="202"/>
      <c r="J65" s="252"/>
    </row>
    <row r="66" spans="5:10" ht="4.5" customHeight="1">
      <c r="E66" s="251"/>
      <c r="F66" s="251"/>
      <c r="G66" s="251"/>
      <c r="H66" s="251"/>
      <c r="I66" s="200"/>
      <c r="J66" s="252"/>
    </row>
    <row r="67" spans="5:10" ht="11.25" customHeight="1">
      <c r="E67" s="241"/>
      <c r="F67" s="241"/>
      <c r="G67" s="251"/>
      <c r="H67" s="251"/>
      <c r="I67" s="202"/>
      <c r="J67" s="253"/>
    </row>
    <row r="68" spans="6:10" ht="11.25" customHeight="1">
      <c r="F68" s="241"/>
      <c r="G68" s="251"/>
      <c r="H68" s="251"/>
      <c r="I68" s="202"/>
      <c r="J68" s="192"/>
    </row>
    <row r="69" ht="11.25" customHeight="1">
      <c r="E69" s="211"/>
    </row>
    <row r="70" ht="11.25" customHeight="1">
      <c r="E70" s="211"/>
    </row>
    <row r="71" ht="11.25" customHeight="1"/>
  </sheetData>
  <sheetProtection/>
  <mergeCells count="286">
    <mergeCell ref="AT7:AX7"/>
    <mergeCell ref="AT21:AX21"/>
    <mergeCell ref="K8:P8"/>
    <mergeCell ref="A8:J8"/>
    <mergeCell ref="AT10:AX10"/>
    <mergeCell ref="AT11:AX11"/>
    <mergeCell ref="AT12:AX12"/>
    <mergeCell ref="AT13:AX13"/>
    <mergeCell ref="AT14:AX14"/>
    <mergeCell ref="K7:P7"/>
    <mergeCell ref="AT6:AX6"/>
    <mergeCell ref="AF28:AL28"/>
    <mergeCell ref="G28:L28"/>
    <mergeCell ref="M28:R28"/>
    <mergeCell ref="S28:X28"/>
    <mergeCell ref="Y28:AE28"/>
    <mergeCell ref="AT18:AX18"/>
    <mergeCell ref="AT19:AX19"/>
    <mergeCell ref="AT20:AX20"/>
    <mergeCell ref="AT8:AX8"/>
    <mergeCell ref="AB6:AG6"/>
    <mergeCell ref="AH6:AM6"/>
    <mergeCell ref="A7:J7"/>
    <mergeCell ref="AN5:AS5"/>
    <mergeCell ref="A5:J5"/>
    <mergeCell ref="A6:J6"/>
    <mergeCell ref="K6:P6"/>
    <mergeCell ref="Q6:U6"/>
    <mergeCell ref="AN6:AS6"/>
    <mergeCell ref="AH7:AM7"/>
    <mergeCell ref="G30:L30"/>
    <mergeCell ref="M30:R30"/>
    <mergeCell ref="S30:X30"/>
    <mergeCell ref="AH22:AM22"/>
    <mergeCell ref="AH18:AM18"/>
    <mergeCell ref="AB19:AG19"/>
    <mergeCell ref="V20:AA20"/>
    <mergeCell ref="V21:AA21"/>
    <mergeCell ref="V18:AA18"/>
    <mergeCell ref="AN19:AS19"/>
    <mergeCell ref="AN20:AS20"/>
    <mergeCell ref="AT15:AX15"/>
    <mergeCell ref="AT16:AX16"/>
    <mergeCell ref="AT17:AX17"/>
    <mergeCell ref="AN22:AS22"/>
    <mergeCell ref="AT22:AX22"/>
    <mergeCell ref="AN21:AS21"/>
    <mergeCell ref="M35:R35"/>
    <mergeCell ref="S35:X35"/>
    <mergeCell ref="AF32:AL32"/>
    <mergeCell ref="Y33:AE33"/>
    <mergeCell ref="AF33:AL33"/>
    <mergeCell ref="M34:R34"/>
    <mergeCell ref="S34:X34"/>
    <mergeCell ref="Y34:AE34"/>
    <mergeCell ref="AF34:AL34"/>
    <mergeCell ref="M33:R33"/>
    <mergeCell ref="AT5:AX5"/>
    <mergeCell ref="K4:P4"/>
    <mergeCell ref="Q4:U4"/>
    <mergeCell ref="AT4:AX4"/>
    <mergeCell ref="K5:P5"/>
    <mergeCell ref="AN4:AS4"/>
    <mergeCell ref="AB5:AG5"/>
    <mergeCell ref="AH5:AM5"/>
    <mergeCell ref="S33:X33"/>
    <mergeCell ref="AN14:AS14"/>
    <mergeCell ref="AN15:AS15"/>
    <mergeCell ref="AN16:AS16"/>
    <mergeCell ref="AN17:AS17"/>
    <mergeCell ref="AN18:AS18"/>
    <mergeCell ref="AH19:AM19"/>
    <mergeCell ref="AH20:AM20"/>
    <mergeCell ref="AH21:AM21"/>
    <mergeCell ref="AH14:AM14"/>
    <mergeCell ref="AN10:AS10"/>
    <mergeCell ref="AN11:AS11"/>
    <mergeCell ref="AN12:AS12"/>
    <mergeCell ref="AN13:AS13"/>
    <mergeCell ref="AH15:AM15"/>
    <mergeCell ref="AH16:AM16"/>
    <mergeCell ref="AH17:AM17"/>
    <mergeCell ref="AH10:AM10"/>
    <mergeCell ref="AH11:AM11"/>
    <mergeCell ref="AH12:AM12"/>
    <mergeCell ref="AH13:AM13"/>
    <mergeCell ref="AB18:AG18"/>
    <mergeCell ref="AB10:AG10"/>
    <mergeCell ref="AB11:AG11"/>
    <mergeCell ref="AB12:AG12"/>
    <mergeCell ref="AB13:AG13"/>
    <mergeCell ref="Q12:U12"/>
    <mergeCell ref="Q13:U13"/>
    <mergeCell ref="AB20:AG20"/>
    <mergeCell ref="AB21:AG21"/>
    <mergeCell ref="AB14:AG14"/>
    <mergeCell ref="AB15:AG15"/>
    <mergeCell ref="AB16:AG16"/>
    <mergeCell ref="AB17:AG17"/>
    <mergeCell ref="Q20:U20"/>
    <mergeCell ref="Q21:U21"/>
    <mergeCell ref="Q14:U14"/>
    <mergeCell ref="Q15:U15"/>
    <mergeCell ref="Q16:U16"/>
    <mergeCell ref="Q17:U17"/>
    <mergeCell ref="Q18:U18"/>
    <mergeCell ref="Q19:U19"/>
    <mergeCell ref="V19:AA19"/>
    <mergeCell ref="V10:AA10"/>
    <mergeCell ref="V11:AA11"/>
    <mergeCell ref="V12:AA12"/>
    <mergeCell ref="V13:AA13"/>
    <mergeCell ref="V14:AA14"/>
    <mergeCell ref="V15:AA15"/>
    <mergeCell ref="V16:AA16"/>
    <mergeCell ref="V17:AA17"/>
    <mergeCell ref="Q10:U10"/>
    <mergeCell ref="Q11:U11"/>
    <mergeCell ref="K20:P20"/>
    <mergeCell ref="K21:P21"/>
    <mergeCell ref="K16:P16"/>
    <mergeCell ref="K13:P13"/>
    <mergeCell ref="K14:P14"/>
    <mergeCell ref="K15:P15"/>
    <mergeCell ref="K18:P18"/>
    <mergeCell ref="K19:P19"/>
    <mergeCell ref="K9:P9"/>
    <mergeCell ref="K10:P10"/>
    <mergeCell ref="K11:P11"/>
    <mergeCell ref="K12:P12"/>
    <mergeCell ref="A20:J20"/>
    <mergeCell ref="A4:J4"/>
    <mergeCell ref="K17:P17"/>
    <mergeCell ref="A9:J9"/>
    <mergeCell ref="A10:J10"/>
    <mergeCell ref="A11:J11"/>
    <mergeCell ref="A12:J12"/>
    <mergeCell ref="A13:J13"/>
    <mergeCell ref="A14:J14"/>
    <mergeCell ref="A18:J18"/>
    <mergeCell ref="A19:J19"/>
    <mergeCell ref="A15:J15"/>
    <mergeCell ref="A16:J16"/>
    <mergeCell ref="A17:J17"/>
    <mergeCell ref="M32:R32"/>
    <mergeCell ref="S32:X32"/>
    <mergeCell ref="S29:X29"/>
    <mergeCell ref="AF31:AL31"/>
    <mergeCell ref="Y29:AE29"/>
    <mergeCell ref="Y31:AE31"/>
    <mergeCell ref="Y32:AE32"/>
    <mergeCell ref="Y30:AE30"/>
    <mergeCell ref="AF30:AL30"/>
    <mergeCell ref="AF29:AL29"/>
    <mergeCell ref="A44:F44"/>
    <mergeCell ref="G27:L27"/>
    <mergeCell ref="G29:L29"/>
    <mergeCell ref="G31:L31"/>
    <mergeCell ref="G32:L32"/>
    <mergeCell ref="G33:L33"/>
    <mergeCell ref="G34:L34"/>
    <mergeCell ref="G35:L35"/>
    <mergeCell ref="A28:F28"/>
    <mergeCell ref="A42:F42"/>
    <mergeCell ref="A43:F43"/>
    <mergeCell ref="A36:F36"/>
    <mergeCell ref="A37:F37"/>
    <mergeCell ref="A38:F38"/>
    <mergeCell ref="A39:F39"/>
    <mergeCell ref="A40:F40"/>
    <mergeCell ref="A41:F41"/>
    <mergeCell ref="A32:F32"/>
    <mergeCell ref="A33:F33"/>
    <mergeCell ref="A34:F34"/>
    <mergeCell ref="A35:F35"/>
    <mergeCell ref="A29:F29"/>
    <mergeCell ref="A31:F31"/>
    <mergeCell ref="A30:F30"/>
    <mergeCell ref="A21:J21"/>
    <mergeCell ref="A22:J22"/>
    <mergeCell ref="Y27:AE27"/>
    <mergeCell ref="K22:P22"/>
    <mergeCell ref="M27:R27"/>
    <mergeCell ref="M29:R29"/>
    <mergeCell ref="A27:F27"/>
    <mergeCell ref="S27:X27"/>
    <mergeCell ref="A26:F26"/>
    <mergeCell ref="G26:L26"/>
    <mergeCell ref="AB7:AG7"/>
    <mergeCell ref="A1:AX1"/>
    <mergeCell ref="V4:AA4"/>
    <mergeCell ref="AB4:AG4"/>
    <mergeCell ref="AH4:AM4"/>
    <mergeCell ref="AT9:AX9"/>
    <mergeCell ref="AN7:AS7"/>
    <mergeCell ref="AN9:AS9"/>
    <mergeCell ref="AH8:AM8"/>
    <mergeCell ref="AN8:AS8"/>
    <mergeCell ref="AF27:AL27"/>
    <mergeCell ref="V22:AA22"/>
    <mergeCell ref="Q22:U22"/>
    <mergeCell ref="AB22:AG22"/>
    <mergeCell ref="AH9:AM9"/>
    <mergeCell ref="AB9:AG9"/>
    <mergeCell ref="M26:R26"/>
    <mergeCell ref="S26:X26"/>
    <mergeCell ref="Y26:AE26"/>
    <mergeCell ref="AF26:AL26"/>
    <mergeCell ref="AB8:AG8"/>
    <mergeCell ref="Q9:U9"/>
    <mergeCell ref="V5:AA5"/>
    <mergeCell ref="V7:AA7"/>
    <mergeCell ref="V9:AA9"/>
    <mergeCell ref="Q8:U8"/>
    <mergeCell ref="V8:AA8"/>
    <mergeCell ref="Q5:U5"/>
    <mergeCell ref="Q7:U7"/>
    <mergeCell ref="V6:AA6"/>
    <mergeCell ref="M36:R36"/>
    <mergeCell ref="S36:X36"/>
    <mergeCell ref="G37:L37"/>
    <mergeCell ref="M37:R37"/>
    <mergeCell ref="S37:X37"/>
    <mergeCell ref="G36:L36"/>
    <mergeCell ref="M38:R38"/>
    <mergeCell ref="S38:X38"/>
    <mergeCell ref="G39:L39"/>
    <mergeCell ref="M39:R39"/>
    <mergeCell ref="S39:X39"/>
    <mergeCell ref="G38:L38"/>
    <mergeCell ref="S43:X43"/>
    <mergeCell ref="G40:L40"/>
    <mergeCell ref="M40:R40"/>
    <mergeCell ref="S40:X40"/>
    <mergeCell ref="G41:L41"/>
    <mergeCell ref="M41:R41"/>
    <mergeCell ref="S41:X41"/>
    <mergeCell ref="G44:L44"/>
    <mergeCell ref="M44:R44"/>
    <mergeCell ref="S44:X44"/>
    <mergeCell ref="M31:R31"/>
    <mergeCell ref="S31:X31"/>
    <mergeCell ref="G42:L42"/>
    <mergeCell ref="M42:R42"/>
    <mergeCell ref="S42:X42"/>
    <mergeCell ref="G43:L43"/>
    <mergeCell ref="M43:R43"/>
    <mergeCell ref="Y37:AE37"/>
    <mergeCell ref="AF37:AL37"/>
    <mergeCell ref="Y35:AE35"/>
    <mergeCell ref="AF35:AL35"/>
    <mergeCell ref="Y36:AE36"/>
    <mergeCell ref="AF36:AL36"/>
    <mergeCell ref="Y41:AE41"/>
    <mergeCell ref="AF41:AL41"/>
    <mergeCell ref="AF38:AL38"/>
    <mergeCell ref="Y39:AE39"/>
    <mergeCell ref="AF39:AL39"/>
    <mergeCell ref="Y38:AE38"/>
    <mergeCell ref="Y40:AE40"/>
    <mergeCell ref="AF40:AL40"/>
    <mergeCell ref="AM41:AR41"/>
    <mergeCell ref="Y44:AE44"/>
    <mergeCell ref="AF44:AL44"/>
    <mergeCell ref="Y42:AE42"/>
    <mergeCell ref="AF42:AL42"/>
    <mergeCell ref="AM44:AR44"/>
    <mergeCell ref="AM42:AR42"/>
    <mergeCell ref="AM43:AR43"/>
    <mergeCell ref="Y43:AE43"/>
    <mergeCell ref="AF43:AL43"/>
    <mergeCell ref="AM39:AR39"/>
    <mergeCell ref="AM40:AR40"/>
    <mergeCell ref="AM38:AR38"/>
    <mergeCell ref="AM31:AR31"/>
    <mergeCell ref="AM36:AR36"/>
    <mergeCell ref="AM34:AR34"/>
    <mergeCell ref="AM35:AR35"/>
    <mergeCell ref="AM26:AR26"/>
    <mergeCell ref="AM37:AR37"/>
    <mergeCell ref="AM27:AR27"/>
    <mergeCell ref="AM29:AR29"/>
    <mergeCell ref="AM32:AR32"/>
    <mergeCell ref="AM33:AR33"/>
    <mergeCell ref="AM30:AR30"/>
    <mergeCell ref="AM28:AR28"/>
  </mergeCells>
  <printOptions/>
  <pageMargins left="0.7874015748031497" right="0.3937007874015748" top="0.7874015748031497" bottom="0.1968503937007874" header="0.3937007874015748" footer="0.1968503937007874"/>
  <pageSetup firstPageNumber="232" useFirstPageNumber="1" horizontalDpi="600" verticalDpi="600" orientation="portrait" paperSize="9" r:id="rId1"/>
  <headerFooter alignWithMargins="0">
    <oddHeader xml:space="preserve">&amp;L&amp;"ＭＳ 明朝,標準"&amp;8&amp;P　区 立 施 設&amp;R&amp;"ＭＳ 明朝,標準"&amp;8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G97"/>
  <sheetViews>
    <sheetView zoomScaleSheetLayoutView="100" zoomScalePageLayoutView="0" workbookViewId="0" topLeftCell="A1">
      <selection activeCell="Q9" sqref="Q9"/>
    </sheetView>
  </sheetViews>
  <sheetFormatPr defaultColWidth="15.625" defaultRowHeight="13.5"/>
  <cols>
    <col min="1" max="12" width="7.25390625" style="185" customWidth="1"/>
    <col min="13" max="13" width="5.00390625" style="185" customWidth="1"/>
    <col min="14" max="21" width="7.25390625" style="185" customWidth="1"/>
    <col min="22" max="45" width="2.00390625" style="185" customWidth="1"/>
    <col min="46" max="46" width="2.125" style="185" customWidth="1"/>
    <col min="47" max="55" width="2.00390625" style="185" customWidth="1"/>
    <col min="56" max="60" width="1.37890625" style="185" customWidth="1"/>
    <col min="61" max="61" width="2.125" style="185" customWidth="1"/>
    <col min="62" max="71" width="1.37890625" style="185" customWidth="1"/>
    <col min="72" max="16384" width="15.625" style="185" customWidth="1"/>
  </cols>
  <sheetData>
    <row r="1" spans="1:59" ht="18" customHeight="1">
      <c r="A1" s="456" t="s">
        <v>828</v>
      </c>
      <c r="B1" s="456"/>
      <c r="C1" s="456"/>
      <c r="D1" s="456"/>
      <c r="E1" s="456"/>
      <c r="F1" s="456"/>
      <c r="G1" s="456"/>
      <c r="H1" s="456"/>
      <c r="I1" s="456"/>
      <c r="J1" s="456"/>
      <c r="K1" s="456"/>
      <c r="L1" s="456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234"/>
      <c r="Z1" s="234"/>
      <c r="AA1" s="234"/>
      <c r="AB1" s="234"/>
      <c r="AC1" s="234"/>
      <c r="AD1" s="234"/>
      <c r="AE1" s="234"/>
      <c r="AF1" s="234"/>
      <c r="AG1" s="234"/>
      <c r="AH1" s="234"/>
      <c r="AI1" s="234"/>
      <c r="AJ1" s="234"/>
      <c r="AK1" s="234"/>
      <c r="AL1" s="234"/>
      <c r="AM1" s="234"/>
      <c r="AN1" s="234"/>
      <c r="AO1" s="234"/>
      <c r="AP1" s="234"/>
      <c r="AQ1" s="234"/>
      <c r="AR1" s="184"/>
      <c r="AS1" s="184"/>
      <c r="AT1" s="184"/>
      <c r="AU1" s="184"/>
      <c r="AV1" s="184"/>
      <c r="AW1" s="184"/>
      <c r="AX1" s="184"/>
      <c r="AY1" s="184"/>
      <c r="AZ1" s="184"/>
      <c r="BA1" s="184"/>
      <c r="BB1" s="184"/>
      <c r="BC1" s="184"/>
      <c r="BD1" s="184"/>
      <c r="BE1" s="184"/>
      <c r="BF1" s="184"/>
      <c r="BG1" s="184"/>
    </row>
    <row r="2" ht="15" customHeight="1"/>
    <row r="3" spans="1:50" ht="15" customHeight="1" thickBot="1">
      <c r="A3" s="187" t="s">
        <v>505</v>
      </c>
      <c r="D3" s="235"/>
      <c r="F3" s="236"/>
      <c r="G3" s="237"/>
      <c r="H3" s="237"/>
      <c r="L3" s="236"/>
      <c r="M3" s="236"/>
      <c r="N3" s="236"/>
      <c r="O3" s="236"/>
      <c r="AF3" s="188"/>
      <c r="AL3" s="238"/>
      <c r="AX3" s="238"/>
    </row>
    <row r="4" spans="1:59" ht="18" customHeight="1">
      <c r="A4" s="459" t="s">
        <v>26</v>
      </c>
      <c r="B4" s="460"/>
      <c r="C4" s="467" t="s">
        <v>434</v>
      </c>
      <c r="D4" s="467"/>
      <c r="E4" s="467" t="s">
        <v>435</v>
      </c>
      <c r="F4" s="467"/>
      <c r="G4" s="467" t="s">
        <v>436</v>
      </c>
      <c r="H4" s="467"/>
      <c r="I4" s="467" t="s">
        <v>381</v>
      </c>
      <c r="J4" s="467"/>
      <c r="K4" s="467" t="s">
        <v>437</v>
      </c>
      <c r="L4" s="457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196"/>
      <c r="Z4" s="196"/>
      <c r="AA4" s="196"/>
      <c r="AB4" s="196"/>
      <c r="AC4" s="196"/>
      <c r="AD4" s="196"/>
      <c r="AE4" s="196"/>
      <c r="AF4" s="196"/>
      <c r="AG4" s="196"/>
      <c r="AH4" s="196"/>
      <c r="AI4" s="196"/>
      <c r="AJ4" s="196"/>
      <c r="AK4" s="196"/>
      <c r="AL4" s="196"/>
      <c r="AM4" s="196"/>
      <c r="AN4" s="196"/>
      <c r="AO4" s="196"/>
      <c r="AP4" s="196"/>
      <c r="AQ4" s="196"/>
      <c r="AR4" s="196"/>
      <c r="AS4" s="196"/>
      <c r="AT4" s="196"/>
      <c r="AU4" s="196"/>
      <c r="AV4" s="196"/>
      <c r="AW4" s="196"/>
      <c r="AX4" s="196"/>
      <c r="AY4" s="196"/>
      <c r="AZ4" s="196"/>
      <c r="BA4" s="196"/>
      <c r="BB4" s="196"/>
      <c r="BC4" s="196"/>
      <c r="BD4" s="196"/>
      <c r="BE4" s="196"/>
      <c r="BF4" s="196"/>
      <c r="BG4" s="196"/>
    </row>
    <row r="5" spans="1:59" ht="18" customHeight="1">
      <c r="A5" s="461"/>
      <c r="B5" s="462"/>
      <c r="C5" s="198" t="s">
        <v>69</v>
      </c>
      <c r="D5" s="198" t="s">
        <v>70</v>
      </c>
      <c r="E5" s="198" t="s">
        <v>69</v>
      </c>
      <c r="F5" s="198" t="s">
        <v>70</v>
      </c>
      <c r="G5" s="198" t="s">
        <v>69</v>
      </c>
      <c r="H5" s="198" t="s">
        <v>70</v>
      </c>
      <c r="I5" s="198" t="s">
        <v>69</v>
      </c>
      <c r="J5" s="198" t="s">
        <v>70</v>
      </c>
      <c r="K5" s="198" t="s">
        <v>69</v>
      </c>
      <c r="L5" s="197" t="s">
        <v>70</v>
      </c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6"/>
      <c r="X5" s="196"/>
      <c r="Y5" s="196"/>
      <c r="Z5" s="196"/>
      <c r="AA5" s="196"/>
      <c r="AB5" s="196"/>
      <c r="AC5" s="196"/>
      <c r="AD5" s="196"/>
      <c r="AE5" s="196"/>
      <c r="AF5" s="196"/>
      <c r="AG5" s="196"/>
      <c r="AH5" s="196"/>
      <c r="AI5" s="196"/>
      <c r="AJ5" s="196"/>
      <c r="AK5" s="196"/>
      <c r="AL5" s="196"/>
      <c r="AM5" s="196"/>
      <c r="AN5" s="196"/>
      <c r="AO5" s="196"/>
      <c r="AP5" s="196"/>
      <c r="AQ5" s="196"/>
      <c r="AR5" s="214"/>
      <c r="AS5" s="214"/>
      <c r="AT5" s="214"/>
      <c r="AU5" s="214"/>
      <c r="AV5" s="214"/>
      <c r="AW5" s="214"/>
      <c r="AX5" s="214"/>
      <c r="AY5" s="214"/>
      <c r="AZ5" s="214"/>
      <c r="BA5" s="214"/>
      <c r="BB5" s="214"/>
      <c r="BC5" s="214"/>
      <c r="BD5" s="214"/>
      <c r="BE5" s="214"/>
      <c r="BF5" s="214"/>
      <c r="BG5" s="214"/>
    </row>
    <row r="6" spans="1:59" ht="18" customHeight="1">
      <c r="A6" s="464" t="s">
        <v>0</v>
      </c>
      <c r="B6" s="464"/>
      <c r="C6" s="300">
        <v>17</v>
      </c>
      <c r="D6" s="300">
        <v>19041</v>
      </c>
      <c r="E6" s="300">
        <v>4</v>
      </c>
      <c r="F6" s="300">
        <v>5895</v>
      </c>
      <c r="G6" s="300">
        <v>15</v>
      </c>
      <c r="H6" s="300">
        <v>18432</v>
      </c>
      <c r="I6" s="300">
        <v>60</v>
      </c>
      <c r="J6" s="300">
        <v>7870</v>
      </c>
      <c r="K6" s="300">
        <v>29</v>
      </c>
      <c r="L6" s="300">
        <v>23068</v>
      </c>
      <c r="M6" s="202"/>
      <c r="N6" s="202"/>
      <c r="O6" s="202"/>
      <c r="P6" s="202"/>
      <c r="Q6" s="202"/>
      <c r="R6" s="202"/>
      <c r="S6" s="202"/>
      <c r="T6" s="202"/>
      <c r="U6" s="202"/>
      <c r="V6" s="202"/>
      <c r="W6" s="202"/>
      <c r="X6" s="202"/>
      <c r="Y6" s="202"/>
      <c r="Z6" s="202"/>
      <c r="AA6" s="202"/>
      <c r="AB6" s="202"/>
      <c r="AC6" s="202"/>
      <c r="AD6" s="202"/>
      <c r="AE6" s="202"/>
      <c r="AF6" s="202"/>
      <c r="AG6" s="202"/>
      <c r="AH6" s="202"/>
      <c r="AI6" s="202"/>
      <c r="AJ6" s="202"/>
      <c r="AK6" s="202"/>
      <c r="AL6" s="200"/>
      <c r="AM6" s="200"/>
      <c r="AN6" s="200"/>
      <c r="AO6" s="200"/>
      <c r="AP6" s="200"/>
      <c r="AQ6" s="200"/>
      <c r="AR6" s="200"/>
      <c r="AS6" s="200"/>
      <c r="AT6" s="200"/>
      <c r="AU6" s="200"/>
      <c r="AV6" s="200"/>
      <c r="AW6" s="200"/>
      <c r="AX6" s="200"/>
      <c r="AY6" s="200"/>
      <c r="AZ6" s="200"/>
      <c r="BA6" s="200"/>
      <c r="BB6" s="200"/>
      <c r="BC6" s="200"/>
      <c r="BD6" s="200"/>
      <c r="BE6" s="200"/>
      <c r="BF6" s="200"/>
      <c r="BG6" s="200"/>
    </row>
    <row r="7" spans="1:59" ht="18" customHeight="1">
      <c r="A7" s="466">
        <v>19</v>
      </c>
      <c r="B7" s="466"/>
      <c r="C7" s="304">
        <v>9</v>
      </c>
      <c r="D7" s="300">
        <v>22050</v>
      </c>
      <c r="E7" s="300">
        <v>17</v>
      </c>
      <c r="F7" s="300">
        <v>22535</v>
      </c>
      <c r="G7" s="300">
        <v>10</v>
      </c>
      <c r="H7" s="300">
        <v>11200</v>
      </c>
      <c r="I7" s="300">
        <v>64</v>
      </c>
      <c r="J7" s="300">
        <v>6317</v>
      </c>
      <c r="K7" s="300">
        <v>11</v>
      </c>
      <c r="L7" s="300">
        <v>12131</v>
      </c>
      <c r="M7" s="202"/>
      <c r="N7" s="202"/>
      <c r="O7" s="202"/>
      <c r="P7" s="202"/>
      <c r="Q7" s="202"/>
      <c r="R7" s="202"/>
      <c r="S7" s="202"/>
      <c r="T7" s="202"/>
      <c r="U7" s="202"/>
      <c r="V7" s="202"/>
      <c r="W7" s="202"/>
      <c r="X7" s="202"/>
      <c r="Y7" s="202"/>
      <c r="Z7" s="202"/>
      <c r="AA7" s="202"/>
      <c r="AB7" s="202"/>
      <c r="AC7" s="202"/>
      <c r="AD7" s="202"/>
      <c r="AE7" s="202"/>
      <c r="AF7" s="202"/>
      <c r="AG7" s="202"/>
      <c r="AH7" s="202"/>
      <c r="AI7" s="202"/>
      <c r="AJ7" s="202"/>
      <c r="AK7" s="202"/>
      <c r="AL7" s="200"/>
      <c r="AM7" s="200"/>
      <c r="AN7" s="200"/>
      <c r="AO7" s="200"/>
      <c r="AP7" s="200"/>
      <c r="AQ7" s="200"/>
      <c r="AR7" s="200"/>
      <c r="AS7" s="200"/>
      <c r="AT7" s="200"/>
      <c r="AU7" s="200"/>
      <c r="AV7" s="200"/>
      <c r="AW7" s="200"/>
      <c r="AX7" s="200"/>
      <c r="AY7" s="200"/>
      <c r="AZ7" s="200"/>
      <c r="BA7" s="200"/>
      <c r="BB7" s="200"/>
      <c r="BC7" s="200"/>
      <c r="BD7" s="200"/>
      <c r="BE7" s="200"/>
      <c r="BF7" s="200"/>
      <c r="BG7" s="200"/>
    </row>
    <row r="8" spans="1:59" ht="18" customHeight="1">
      <c r="A8" s="465">
        <v>20</v>
      </c>
      <c r="B8" s="465"/>
      <c r="C8" s="417">
        <f aca="true" t="shared" si="0" ref="C8:L8">SUM(C10:C23)</f>
        <v>16</v>
      </c>
      <c r="D8" s="414">
        <f t="shared" si="0"/>
        <v>18694</v>
      </c>
      <c r="E8" s="414">
        <f t="shared" si="0"/>
        <v>14</v>
      </c>
      <c r="F8" s="414">
        <f t="shared" si="0"/>
        <v>17230</v>
      </c>
      <c r="G8" s="414">
        <f t="shared" si="0"/>
        <v>14</v>
      </c>
      <c r="H8" s="414">
        <f t="shared" si="0"/>
        <v>14510</v>
      </c>
      <c r="I8" s="414">
        <f t="shared" si="0"/>
        <v>63</v>
      </c>
      <c r="J8" s="414">
        <f t="shared" si="0"/>
        <v>9995</v>
      </c>
      <c r="K8" s="414">
        <f t="shared" si="0"/>
        <v>19</v>
      </c>
      <c r="L8" s="414">
        <f t="shared" si="0"/>
        <v>17128</v>
      </c>
      <c r="M8" s="202"/>
      <c r="N8" s="202"/>
      <c r="O8" s="202"/>
      <c r="P8" s="202"/>
      <c r="Q8" s="202"/>
      <c r="R8" s="202"/>
      <c r="S8" s="202"/>
      <c r="T8" s="202"/>
      <c r="U8" s="202"/>
      <c r="V8" s="202"/>
      <c r="W8" s="202"/>
      <c r="X8" s="202"/>
      <c r="Y8" s="202"/>
      <c r="Z8" s="202"/>
      <c r="AA8" s="202"/>
      <c r="AB8" s="202"/>
      <c r="AC8" s="202"/>
      <c r="AD8" s="202"/>
      <c r="AE8" s="202"/>
      <c r="AF8" s="202"/>
      <c r="AG8" s="202"/>
      <c r="AH8" s="202"/>
      <c r="AI8" s="202"/>
      <c r="AJ8" s="202"/>
      <c r="AK8" s="202"/>
      <c r="AL8" s="200"/>
      <c r="AM8" s="200"/>
      <c r="AN8" s="200"/>
      <c r="AO8" s="200"/>
      <c r="AP8" s="200"/>
      <c r="AQ8" s="200"/>
      <c r="AR8" s="200"/>
      <c r="AS8" s="200"/>
      <c r="AT8" s="200"/>
      <c r="AU8" s="200"/>
      <c r="AV8" s="200"/>
      <c r="AW8" s="200"/>
      <c r="AX8" s="200"/>
      <c r="AY8" s="200"/>
      <c r="AZ8" s="200"/>
      <c r="BA8" s="200"/>
      <c r="BB8" s="200"/>
      <c r="BC8" s="200"/>
      <c r="BD8" s="200"/>
      <c r="BE8" s="200"/>
      <c r="BF8" s="200"/>
      <c r="BG8" s="200"/>
    </row>
    <row r="9" spans="1:43" ht="18" customHeight="1">
      <c r="A9" s="464"/>
      <c r="B9" s="464"/>
      <c r="C9" s="300"/>
      <c r="D9" s="300"/>
      <c r="E9" s="300"/>
      <c r="F9" s="300"/>
      <c r="G9" s="300"/>
      <c r="H9" s="300"/>
      <c r="I9" s="300"/>
      <c r="J9" s="300"/>
      <c r="K9" s="300"/>
      <c r="L9" s="300"/>
      <c r="M9" s="202"/>
      <c r="N9" s="202"/>
      <c r="O9" s="202"/>
      <c r="P9" s="202"/>
      <c r="Q9" s="202"/>
      <c r="R9" s="202"/>
      <c r="S9" s="202"/>
      <c r="T9" s="202"/>
      <c r="U9" s="202"/>
      <c r="V9" s="202"/>
      <c r="W9" s="202"/>
      <c r="X9" s="202"/>
      <c r="Y9" s="202"/>
      <c r="Z9" s="202"/>
      <c r="AA9" s="202"/>
      <c r="AB9" s="202"/>
      <c r="AC9" s="202"/>
      <c r="AD9" s="202"/>
      <c r="AE9" s="202"/>
      <c r="AF9" s="202"/>
      <c r="AG9" s="202"/>
      <c r="AH9" s="202"/>
      <c r="AI9" s="202"/>
      <c r="AJ9" s="202"/>
      <c r="AK9" s="202"/>
      <c r="AL9" s="202"/>
      <c r="AM9" s="202"/>
      <c r="AN9" s="202"/>
      <c r="AO9" s="202"/>
      <c r="AP9" s="202"/>
      <c r="AQ9" s="202"/>
    </row>
    <row r="10" spans="1:43" ht="18" customHeight="1">
      <c r="A10" s="464" t="s">
        <v>421</v>
      </c>
      <c r="B10" s="464"/>
      <c r="C10" s="418">
        <v>2</v>
      </c>
      <c r="D10" s="418">
        <v>2302</v>
      </c>
      <c r="E10" s="418">
        <v>1</v>
      </c>
      <c r="F10" s="419">
        <v>999</v>
      </c>
      <c r="G10" s="418">
        <v>2</v>
      </c>
      <c r="H10" s="418">
        <v>2300</v>
      </c>
      <c r="I10" s="418">
        <v>5</v>
      </c>
      <c r="J10" s="419">
        <v>459</v>
      </c>
      <c r="K10" s="418">
        <v>1</v>
      </c>
      <c r="L10" s="419">
        <v>500</v>
      </c>
      <c r="M10" s="202"/>
      <c r="N10" s="202"/>
      <c r="O10" s="202"/>
      <c r="P10" s="202"/>
      <c r="Q10" s="202"/>
      <c r="R10" s="202"/>
      <c r="S10" s="202"/>
      <c r="T10" s="202"/>
      <c r="U10" s="202"/>
      <c r="V10" s="202"/>
      <c r="W10" s="202"/>
      <c r="X10" s="202"/>
      <c r="Y10" s="202"/>
      <c r="Z10" s="202"/>
      <c r="AA10" s="202"/>
      <c r="AB10" s="202"/>
      <c r="AC10" s="202"/>
      <c r="AD10" s="202"/>
      <c r="AE10" s="202"/>
      <c r="AF10" s="200"/>
      <c r="AG10" s="200"/>
      <c r="AH10" s="200"/>
      <c r="AI10" s="200"/>
      <c r="AJ10" s="200"/>
      <c r="AK10" s="200"/>
      <c r="AL10" s="202"/>
      <c r="AM10" s="202"/>
      <c r="AN10" s="202"/>
      <c r="AO10" s="202"/>
      <c r="AP10" s="202"/>
      <c r="AQ10" s="202"/>
    </row>
    <row r="11" spans="1:43" ht="18" customHeight="1">
      <c r="A11" s="464" t="s">
        <v>422</v>
      </c>
      <c r="B11" s="464"/>
      <c r="C11" s="418">
        <v>0</v>
      </c>
      <c r="D11" s="418">
        <v>0</v>
      </c>
      <c r="E11" s="418">
        <v>2</v>
      </c>
      <c r="F11" s="418">
        <v>4101</v>
      </c>
      <c r="G11" s="418">
        <v>4</v>
      </c>
      <c r="H11" s="418">
        <v>1759</v>
      </c>
      <c r="I11" s="418">
        <v>4</v>
      </c>
      <c r="J11" s="418">
        <v>558</v>
      </c>
      <c r="K11" s="418">
        <v>3</v>
      </c>
      <c r="L11" s="418">
        <v>1903</v>
      </c>
      <c r="M11" s="202"/>
      <c r="N11" s="202"/>
      <c r="O11" s="202"/>
      <c r="P11" s="202"/>
      <c r="Q11" s="202"/>
      <c r="R11" s="202"/>
      <c r="S11" s="202"/>
      <c r="T11" s="202"/>
      <c r="U11" s="202"/>
      <c r="V11" s="202"/>
      <c r="W11" s="202"/>
      <c r="X11" s="202"/>
      <c r="Y11" s="202"/>
      <c r="Z11" s="202"/>
      <c r="AA11" s="202"/>
      <c r="AB11" s="202"/>
      <c r="AC11" s="202"/>
      <c r="AD11" s="202"/>
      <c r="AE11" s="202"/>
      <c r="AF11" s="200"/>
      <c r="AG11" s="200"/>
      <c r="AH11" s="200"/>
      <c r="AI11" s="200"/>
      <c r="AJ11" s="200"/>
      <c r="AK11" s="200"/>
      <c r="AL11" s="200"/>
      <c r="AM11" s="200"/>
      <c r="AN11" s="200"/>
      <c r="AO11" s="200"/>
      <c r="AP11" s="200"/>
      <c r="AQ11" s="200"/>
    </row>
    <row r="12" spans="1:43" ht="18" customHeight="1">
      <c r="A12" s="464" t="s">
        <v>423</v>
      </c>
      <c r="B12" s="464"/>
      <c r="C12" s="418">
        <v>1</v>
      </c>
      <c r="D12" s="418">
        <v>501</v>
      </c>
      <c r="E12" s="418">
        <v>0</v>
      </c>
      <c r="F12" s="418">
        <v>0</v>
      </c>
      <c r="G12" s="418">
        <v>0</v>
      </c>
      <c r="H12" s="418">
        <v>0</v>
      </c>
      <c r="I12" s="418">
        <v>5</v>
      </c>
      <c r="J12" s="418">
        <v>570</v>
      </c>
      <c r="K12" s="418">
        <v>3</v>
      </c>
      <c r="L12" s="418">
        <v>2765</v>
      </c>
      <c r="M12" s="202"/>
      <c r="N12" s="202"/>
      <c r="O12" s="202"/>
      <c r="P12" s="202"/>
      <c r="Q12" s="202"/>
      <c r="R12" s="202"/>
      <c r="S12" s="202"/>
      <c r="T12" s="202"/>
      <c r="U12" s="202"/>
      <c r="V12" s="202"/>
      <c r="W12" s="202"/>
      <c r="X12" s="202"/>
      <c r="Y12" s="202"/>
      <c r="Z12" s="202"/>
      <c r="AA12" s="202"/>
      <c r="AB12" s="202"/>
      <c r="AC12" s="202"/>
      <c r="AD12" s="202"/>
      <c r="AE12" s="202"/>
      <c r="AF12" s="200"/>
      <c r="AG12" s="200"/>
      <c r="AH12" s="200"/>
      <c r="AI12" s="200"/>
      <c r="AJ12" s="200"/>
      <c r="AK12" s="200"/>
      <c r="AL12" s="200"/>
      <c r="AM12" s="200"/>
      <c r="AN12" s="200"/>
      <c r="AO12" s="200"/>
      <c r="AP12" s="200"/>
      <c r="AQ12" s="200"/>
    </row>
    <row r="13" spans="1:59" ht="18" customHeight="1">
      <c r="A13" s="464" t="s">
        <v>424</v>
      </c>
      <c r="B13" s="464"/>
      <c r="C13" s="418">
        <v>5</v>
      </c>
      <c r="D13" s="418">
        <v>4994</v>
      </c>
      <c r="E13" s="418">
        <v>0</v>
      </c>
      <c r="F13" s="418">
        <v>0</v>
      </c>
      <c r="G13" s="418">
        <v>0</v>
      </c>
      <c r="H13" s="418">
        <v>0</v>
      </c>
      <c r="I13" s="418">
        <v>5</v>
      </c>
      <c r="J13" s="418">
        <v>366</v>
      </c>
      <c r="K13" s="418">
        <v>0</v>
      </c>
      <c r="L13" s="418">
        <v>0</v>
      </c>
      <c r="M13" s="202"/>
      <c r="N13" s="202"/>
      <c r="O13" s="202"/>
      <c r="P13" s="202"/>
      <c r="Q13" s="202"/>
      <c r="R13" s="202"/>
      <c r="S13" s="202"/>
      <c r="T13" s="202"/>
      <c r="U13" s="202"/>
      <c r="V13" s="202"/>
      <c r="W13" s="202"/>
      <c r="X13" s="202"/>
      <c r="Y13" s="202"/>
      <c r="Z13" s="202"/>
      <c r="AA13" s="202"/>
      <c r="AB13" s="202"/>
      <c r="AC13" s="202"/>
      <c r="AD13" s="202"/>
      <c r="AE13" s="202"/>
      <c r="AF13" s="202"/>
      <c r="AG13" s="202"/>
      <c r="AH13" s="202"/>
      <c r="AI13" s="202"/>
      <c r="AJ13" s="202"/>
      <c r="AK13" s="202"/>
      <c r="AL13" s="202"/>
      <c r="AM13" s="202"/>
      <c r="AN13" s="202"/>
      <c r="AO13" s="202"/>
      <c r="AP13" s="202"/>
      <c r="AQ13" s="202"/>
      <c r="AR13" s="184"/>
      <c r="AS13" s="184"/>
      <c r="AT13" s="184"/>
      <c r="AU13" s="184"/>
      <c r="AV13" s="184"/>
      <c r="AW13" s="184"/>
      <c r="AX13" s="184"/>
      <c r="AY13" s="184"/>
      <c r="AZ13" s="184"/>
      <c r="BA13" s="184"/>
      <c r="BB13" s="184"/>
      <c r="BC13" s="184"/>
      <c r="BD13" s="184"/>
      <c r="BE13" s="184"/>
      <c r="BF13" s="184"/>
      <c r="BG13" s="184"/>
    </row>
    <row r="14" spans="1:43" ht="18" customHeight="1">
      <c r="A14" s="464" t="s">
        <v>425</v>
      </c>
      <c r="B14" s="464"/>
      <c r="C14" s="418">
        <v>4</v>
      </c>
      <c r="D14" s="418">
        <v>7500</v>
      </c>
      <c r="E14" s="418">
        <v>2</v>
      </c>
      <c r="F14" s="418">
        <v>2202</v>
      </c>
      <c r="G14" s="418">
        <v>0</v>
      </c>
      <c r="H14" s="418">
        <v>0</v>
      </c>
      <c r="I14" s="418">
        <v>3</v>
      </c>
      <c r="J14" s="418">
        <v>181</v>
      </c>
      <c r="K14" s="418">
        <v>0</v>
      </c>
      <c r="L14" s="418">
        <v>0</v>
      </c>
      <c r="M14" s="203"/>
      <c r="N14" s="203"/>
      <c r="O14" s="203"/>
      <c r="P14" s="203"/>
      <c r="Q14" s="203"/>
      <c r="R14" s="203"/>
      <c r="S14" s="203"/>
      <c r="T14" s="203"/>
      <c r="U14" s="203"/>
      <c r="V14" s="203"/>
      <c r="W14" s="203"/>
      <c r="X14" s="203"/>
      <c r="Y14" s="203"/>
      <c r="Z14" s="203"/>
      <c r="AA14" s="203"/>
      <c r="AB14" s="203"/>
      <c r="AC14" s="203"/>
      <c r="AD14" s="203"/>
      <c r="AE14" s="203"/>
      <c r="AF14" s="214"/>
      <c r="AG14" s="214"/>
      <c r="AH14" s="214"/>
      <c r="AI14" s="214"/>
      <c r="AJ14" s="214"/>
      <c r="AK14" s="214"/>
      <c r="AL14" s="203"/>
      <c r="AM14" s="203"/>
      <c r="AN14" s="203"/>
      <c r="AO14" s="203"/>
      <c r="AP14" s="203"/>
      <c r="AQ14" s="203"/>
    </row>
    <row r="15" spans="1:52" ht="18" customHeight="1">
      <c r="A15" s="464"/>
      <c r="B15" s="464"/>
      <c r="C15" s="300"/>
      <c r="D15" s="300"/>
      <c r="E15" s="300"/>
      <c r="F15" s="300"/>
      <c r="G15" s="300"/>
      <c r="H15" s="300"/>
      <c r="I15" s="300"/>
      <c r="J15" s="301"/>
      <c r="K15" s="300"/>
      <c r="L15" s="301"/>
      <c r="M15" s="223"/>
      <c r="N15" s="223"/>
      <c r="O15" s="223"/>
      <c r="P15" s="223"/>
      <c r="Q15" s="223"/>
      <c r="R15" s="223"/>
      <c r="S15" s="223"/>
      <c r="T15" s="223"/>
      <c r="U15" s="223"/>
      <c r="V15" s="223"/>
      <c r="W15" s="223"/>
      <c r="X15" s="223"/>
      <c r="Y15" s="223"/>
      <c r="Z15" s="223"/>
      <c r="AA15" s="223"/>
      <c r="AB15" s="223"/>
      <c r="AC15" s="223"/>
      <c r="AD15" s="223"/>
      <c r="AE15" s="223"/>
      <c r="AF15" s="223"/>
      <c r="AG15" s="223"/>
      <c r="AH15" s="223"/>
      <c r="AI15" s="223"/>
      <c r="AJ15" s="223"/>
      <c r="AK15" s="223"/>
      <c r="AL15" s="223"/>
      <c r="AM15" s="223"/>
      <c r="AN15" s="223"/>
      <c r="AO15" s="223"/>
      <c r="AP15" s="223"/>
      <c r="AQ15" s="223"/>
      <c r="AZ15" s="238"/>
    </row>
    <row r="16" spans="1:59" ht="16.5" customHeight="1">
      <c r="A16" s="464" t="s">
        <v>426</v>
      </c>
      <c r="B16" s="464"/>
      <c r="C16" s="418">
        <v>0</v>
      </c>
      <c r="D16" s="418">
        <v>0</v>
      </c>
      <c r="E16" s="418">
        <v>1</v>
      </c>
      <c r="F16" s="418">
        <v>1002</v>
      </c>
      <c r="G16" s="418">
        <v>2</v>
      </c>
      <c r="H16" s="418">
        <v>2701</v>
      </c>
      <c r="I16" s="418">
        <v>6</v>
      </c>
      <c r="J16" s="418">
        <v>1584</v>
      </c>
      <c r="K16" s="418">
        <v>1</v>
      </c>
      <c r="L16" s="418">
        <v>640</v>
      </c>
      <c r="M16" s="196"/>
      <c r="N16" s="196"/>
      <c r="O16" s="196"/>
      <c r="P16" s="196"/>
      <c r="Q16" s="196"/>
      <c r="R16" s="196"/>
      <c r="S16" s="196"/>
      <c r="T16" s="196"/>
      <c r="U16" s="196"/>
      <c r="V16" s="196"/>
      <c r="W16" s="196"/>
      <c r="X16" s="196"/>
      <c r="Y16" s="196"/>
      <c r="Z16" s="196"/>
      <c r="AA16" s="196"/>
      <c r="AB16" s="196"/>
      <c r="AC16" s="196"/>
      <c r="AD16" s="196"/>
      <c r="AE16" s="196"/>
      <c r="AF16" s="196"/>
      <c r="AG16" s="196"/>
      <c r="AH16" s="196"/>
      <c r="AI16" s="196"/>
      <c r="AJ16" s="196"/>
      <c r="AK16" s="196"/>
      <c r="AL16" s="196"/>
      <c r="AM16" s="196"/>
      <c r="AN16" s="196"/>
      <c r="AO16" s="196"/>
      <c r="AP16" s="196"/>
      <c r="AQ16" s="196"/>
      <c r="AR16" s="196"/>
      <c r="AS16" s="196"/>
      <c r="AT16" s="196"/>
      <c r="AU16" s="196"/>
      <c r="AV16" s="196"/>
      <c r="AW16" s="196"/>
      <c r="AX16" s="196"/>
      <c r="AY16" s="196"/>
      <c r="AZ16" s="196"/>
      <c r="BA16" s="196"/>
      <c r="BB16" s="196"/>
      <c r="BC16" s="196"/>
      <c r="BD16" s="196"/>
      <c r="BE16" s="196"/>
      <c r="BF16" s="196"/>
      <c r="BG16" s="196"/>
    </row>
    <row r="17" spans="1:59" ht="16.5" customHeight="1">
      <c r="A17" s="464" t="s">
        <v>427</v>
      </c>
      <c r="B17" s="464"/>
      <c r="C17" s="418">
        <v>1</v>
      </c>
      <c r="D17" s="418">
        <v>699</v>
      </c>
      <c r="E17" s="418">
        <v>0</v>
      </c>
      <c r="F17" s="418">
        <v>0</v>
      </c>
      <c r="G17" s="418">
        <v>1</v>
      </c>
      <c r="H17" s="418">
        <v>1000</v>
      </c>
      <c r="I17" s="418">
        <v>10</v>
      </c>
      <c r="J17" s="418">
        <v>1449</v>
      </c>
      <c r="K17" s="418">
        <v>4</v>
      </c>
      <c r="L17" s="418">
        <v>2470</v>
      </c>
      <c r="M17" s="196"/>
      <c r="N17" s="196"/>
      <c r="O17" s="196"/>
      <c r="P17" s="196"/>
      <c r="Q17" s="196"/>
      <c r="R17" s="196"/>
      <c r="S17" s="196"/>
      <c r="T17" s="196"/>
      <c r="U17" s="196"/>
      <c r="V17" s="196"/>
      <c r="W17" s="196"/>
      <c r="X17" s="196"/>
      <c r="Y17" s="196"/>
      <c r="Z17" s="196"/>
      <c r="AA17" s="196"/>
      <c r="AB17" s="196"/>
      <c r="AC17" s="196"/>
      <c r="AD17" s="196"/>
      <c r="AE17" s="196"/>
      <c r="AF17" s="196"/>
      <c r="AG17" s="196"/>
      <c r="AH17" s="196"/>
      <c r="AI17" s="196"/>
      <c r="AJ17" s="196"/>
      <c r="AK17" s="196"/>
      <c r="AL17" s="196"/>
      <c r="AM17" s="196"/>
      <c r="AN17" s="196"/>
      <c r="AO17" s="196"/>
      <c r="AP17" s="196"/>
      <c r="AQ17" s="196"/>
      <c r="AR17" s="196"/>
      <c r="AS17" s="196"/>
      <c r="AT17" s="196"/>
      <c r="AU17" s="196"/>
      <c r="AV17" s="196"/>
      <c r="AW17" s="196"/>
      <c r="AX17" s="196"/>
      <c r="AY17" s="196"/>
      <c r="AZ17" s="196"/>
      <c r="BA17" s="196"/>
      <c r="BB17" s="196"/>
      <c r="BC17" s="196"/>
      <c r="BD17" s="196"/>
      <c r="BE17" s="196"/>
      <c r="BF17" s="196"/>
      <c r="BG17" s="196"/>
    </row>
    <row r="18" spans="1:59" ht="16.5" customHeight="1">
      <c r="A18" s="464" t="s">
        <v>428</v>
      </c>
      <c r="B18" s="464"/>
      <c r="C18" s="418">
        <v>0</v>
      </c>
      <c r="D18" s="418">
        <v>0</v>
      </c>
      <c r="E18" s="418">
        <v>4</v>
      </c>
      <c r="F18" s="418">
        <v>2484</v>
      </c>
      <c r="G18" s="418">
        <v>1</v>
      </c>
      <c r="H18" s="418">
        <v>800</v>
      </c>
      <c r="I18" s="418">
        <v>5</v>
      </c>
      <c r="J18" s="418">
        <v>1210</v>
      </c>
      <c r="K18" s="418">
        <v>4</v>
      </c>
      <c r="L18" s="418">
        <v>2950</v>
      </c>
      <c r="M18" s="196"/>
      <c r="N18" s="196"/>
      <c r="O18" s="196"/>
      <c r="P18" s="196"/>
      <c r="Q18" s="196"/>
      <c r="R18" s="196"/>
      <c r="S18" s="196"/>
      <c r="T18" s="196"/>
      <c r="U18" s="196"/>
      <c r="V18" s="196"/>
      <c r="W18" s="196"/>
      <c r="X18" s="196"/>
      <c r="Y18" s="196"/>
      <c r="Z18" s="196"/>
      <c r="AA18" s="196"/>
      <c r="AB18" s="196"/>
      <c r="AC18" s="196"/>
      <c r="AD18" s="196"/>
      <c r="AE18" s="196"/>
      <c r="AF18" s="196"/>
      <c r="AG18" s="196"/>
      <c r="AH18" s="196"/>
      <c r="AI18" s="196"/>
      <c r="AJ18" s="238"/>
      <c r="AK18" s="196"/>
      <c r="AM18" s="196"/>
      <c r="AN18" s="196"/>
      <c r="AO18" s="196"/>
      <c r="AP18" s="196"/>
      <c r="AQ18" s="196"/>
      <c r="AR18" s="196"/>
      <c r="AS18" s="196"/>
      <c r="AT18" s="196"/>
      <c r="AU18" s="196"/>
      <c r="AV18" s="196"/>
      <c r="AW18" s="196"/>
      <c r="AX18" s="196"/>
      <c r="AY18" s="196"/>
      <c r="AZ18" s="196"/>
      <c r="BA18" s="196"/>
      <c r="BB18" s="196"/>
      <c r="BC18" s="196"/>
      <c r="BD18" s="196"/>
      <c r="BE18" s="196"/>
      <c r="BF18" s="196"/>
      <c r="BG18" s="196"/>
    </row>
    <row r="19" spans="1:59" ht="18" customHeight="1">
      <c r="A19" s="464" t="s">
        <v>411</v>
      </c>
      <c r="B19" s="464"/>
      <c r="C19" s="418">
        <v>3</v>
      </c>
      <c r="D19" s="418">
        <v>2698</v>
      </c>
      <c r="E19" s="418">
        <v>0</v>
      </c>
      <c r="F19" s="418">
        <v>0</v>
      </c>
      <c r="G19" s="418">
        <v>0</v>
      </c>
      <c r="H19" s="418">
        <v>0</v>
      </c>
      <c r="I19" s="418">
        <v>4</v>
      </c>
      <c r="J19" s="418">
        <v>420</v>
      </c>
      <c r="K19" s="418">
        <v>1</v>
      </c>
      <c r="L19" s="418">
        <v>4500</v>
      </c>
      <c r="M19" s="196"/>
      <c r="N19" s="196"/>
      <c r="O19" s="196"/>
      <c r="P19" s="196"/>
      <c r="Q19" s="196"/>
      <c r="R19" s="196"/>
      <c r="S19" s="196"/>
      <c r="T19" s="196"/>
      <c r="U19" s="196"/>
      <c r="V19" s="196"/>
      <c r="W19" s="196"/>
      <c r="X19" s="196"/>
      <c r="Y19" s="196"/>
      <c r="Z19" s="196"/>
      <c r="AA19" s="196"/>
      <c r="AB19" s="196"/>
      <c r="AC19" s="196"/>
      <c r="AD19" s="196"/>
      <c r="AE19" s="196"/>
      <c r="AF19" s="196"/>
      <c r="AG19" s="196"/>
      <c r="AH19" s="196"/>
      <c r="AI19" s="196"/>
      <c r="AJ19" s="196"/>
      <c r="AK19" s="196"/>
      <c r="AL19" s="196"/>
      <c r="AM19" s="196"/>
      <c r="AN19" s="196"/>
      <c r="AO19" s="196"/>
      <c r="AP19" s="196"/>
      <c r="AQ19" s="196"/>
      <c r="AR19" s="200"/>
      <c r="AS19" s="200"/>
      <c r="AT19" s="200"/>
      <c r="AU19" s="200"/>
      <c r="AV19" s="200"/>
      <c r="AW19" s="200"/>
      <c r="AX19" s="200"/>
      <c r="AY19" s="200"/>
      <c r="AZ19" s="200"/>
      <c r="BA19" s="200"/>
      <c r="BB19" s="208"/>
      <c r="BC19" s="208"/>
      <c r="BD19" s="208"/>
      <c r="BE19" s="200"/>
      <c r="BF19" s="200"/>
      <c r="BG19" s="200"/>
    </row>
    <row r="20" spans="1:59" ht="18" customHeight="1">
      <c r="A20" s="464" t="s">
        <v>57</v>
      </c>
      <c r="B20" s="464"/>
      <c r="C20" s="418">
        <v>0</v>
      </c>
      <c r="D20" s="418">
        <v>0</v>
      </c>
      <c r="E20" s="418">
        <v>0</v>
      </c>
      <c r="F20" s="418">
        <v>0</v>
      </c>
      <c r="G20" s="418">
        <v>1</v>
      </c>
      <c r="H20" s="418">
        <v>2400</v>
      </c>
      <c r="I20" s="418">
        <v>0</v>
      </c>
      <c r="J20" s="418">
        <v>0</v>
      </c>
      <c r="K20" s="418">
        <v>0</v>
      </c>
      <c r="L20" s="418">
        <v>0</v>
      </c>
      <c r="M20" s="196"/>
      <c r="N20" s="196"/>
      <c r="O20" s="196"/>
      <c r="P20" s="196"/>
      <c r="Q20" s="196"/>
      <c r="R20" s="196"/>
      <c r="S20" s="196"/>
      <c r="T20" s="196"/>
      <c r="U20" s="196"/>
      <c r="V20" s="196"/>
      <c r="W20" s="196"/>
      <c r="X20" s="196"/>
      <c r="Y20" s="196"/>
      <c r="Z20" s="196"/>
      <c r="AA20" s="196"/>
      <c r="AB20" s="196"/>
      <c r="AC20" s="196"/>
      <c r="AD20" s="196"/>
      <c r="AE20" s="196"/>
      <c r="AF20" s="196"/>
      <c r="AG20" s="196"/>
      <c r="AH20" s="196"/>
      <c r="AI20" s="196"/>
      <c r="AJ20" s="196"/>
      <c r="AK20" s="196"/>
      <c r="AL20" s="196"/>
      <c r="AM20" s="196"/>
      <c r="AN20" s="196"/>
      <c r="AO20" s="196"/>
      <c r="AP20" s="196"/>
      <c r="AQ20" s="196"/>
      <c r="AR20" s="200"/>
      <c r="AS20" s="200"/>
      <c r="AT20" s="200"/>
      <c r="AU20" s="200"/>
      <c r="AV20" s="200"/>
      <c r="AW20" s="200"/>
      <c r="AX20" s="200"/>
      <c r="AY20" s="200"/>
      <c r="AZ20" s="200"/>
      <c r="BA20" s="200"/>
      <c r="BB20" s="208"/>
      <c r="BC20" s="208"/>
      <c r="BD20" s="208"/>
      <c r="BE20" s="200"/>
      <c r="BF20" s="200"/>
      <c r="BG20" s="200"/>
    </row>
    <row r="21" spans="1:59" ht="16.5" customHeight="1">
      <c r="A21" s="464"/>
      <c r="B21" s="464"/>
      <c r="C21" s="300"/>
      <c r="D21" s="300"/>
      <c r="E21" s="300"/>
      <c r="F21" s="300"/>
      <c r="G21" s="300"/>
      <c r="H21" s="300"/>
      <c r="I21" s="300"/>
      <c r="J21" s="301"/>
      <c r="K21" s="300"/>
      <c r="L21" s="301"/>
      <c r="M21" s="200"/>
      <c r="N21" s="203"/>
      <c r="O21" s="203"/>
      <c r="P21" s="203"/>
      <c r="Q21" s="203"/>
      <c r="R21" s="203"/>
      <c r="S21" s="203"/>
      <c r="T21" s="203"/>
      <c r="U21" s="203"/>
      <c r="V21" s="203"/>
      <c r="W21" s="203"/>
      <c r="X21" s="203"/>
      <c r="Y21" s="203"/>
      <c r="Z21" s="203"/>
      <c r="AA21" s="203"/>
      <c r="AB21" s="203"/>
      <c r="AC21" s="203"/>
      <c r="AD21" s="203"/>
      <c r="AE21" s="203"/>
      <c r="AF21" s="203"/>
      <c r="AG21" s="203"/>
      <c r="AH21" s="214"/>
      <c r="AI21" s="214"/>
      <c r="AJ21" s="214"/>
      <c r="AK21" s="214"/>
      <c r="AL21" s="214"/>
      <c r="AM21" s="203"/>
      <c r="AN21" s="203"/>
      <c r="AO21" s="203"/>
      <c r="AP21" s="203"/>
      <c r="AQ21" s="203"/>
      <c r="AR21" s="200"/>
      <c r="AS21" s="200"/>
      <c r="AT21" s="200"/>
      <c r="AU21" s="200"/>
      <c r="AV21" s="200"/>
      <c r="AW21" s="200"/>
      <c r="AX21" s="200"/>
      <c r="AY21" s="200"/>
      <c r="AZ21" s="200"/>
      <c r="BA21" s="200"/>
      <c r="BB21" s="208"/>
      <c r="BC21" s="208"/>
      <c r="BD21" s="208"/>
      <c r="BE21" s="200"/>
      <c r="BF21" s="200"/>
      <c r="BG21" s="200"/>
    </row>
    <row r="22" spans="1:59" ht="16.5" customHeight="1">
      <c r="A22" s="464" t="s">
        <v>412</v>
      </c>
      <c r="B22" s="464"/>
      <c r="C22" s="418">
        <v>0</v>
      </c>
      <c r="D22" s="418">
        <v>0</v>
      </c>
      <c r="E22" s="418">
        <v>1</v>
      </c>
      <c r="F22" s="418">
        <v>2301</v>
      </c>
      <c r="G22" s="418">
        <v>1</v>
      </c>
      <c r="H22" s="418">
        <v>850</v>
      </c>
      <c r="I22" s="418">
        <v>10</v>
      </c>
      <c r="J22" s="418">
        <v>2064</v>
      </c>
      <c r="K22" s="418">
        <v>1</v>
      </c>
      <c r="L22" s="418">
        <v>600</v>
      </c>
      <c r="M22" s="200"/>
      <c r="N22" s="192"/>
      <c r="P22" s="200"/>
      <c r="Q22" s="200"/>
      <c r="R22" s="200"/>
      <c r="S22" s="192"/>
      <c r="V22" s="200"/>
      <c r="W22" s="200"/>
      <c r="X22" s="192"/>
      <c r="Z22" s="200"/>
      <c r="AA22" s="200"/>
      <c r="AB22" s="200"/>
      <c r="AC22" s="192"/>
      <c r="AE22" s="200"/>
      <c r="AF22" s="200"/>
      <c r="AG22" s="200"/>
      <c r="AH22" s="192"/>
      <c r="AJ22" s="200"/>
      <c r="AK22" s="200"/>
      <c r="AL22" s="200"/>
      <c r="AM22" s="192"/>
      <c r="AO22" s="200"/>
      <c r="AP22" s="200"/>
      <c r="AQ22" s="200"/>
      <c r="AR22" s="200"/>
      <c r="AS22" s="200"/>
      <c r="AT22" s="200"/>
      <c r="AU22" s="200"/>
      <c r="AV22" s="200"/>
      <c r="AW22" s="200"/>
      <c r="AX22" s="200"/>
      <c r="AY22" s="200"/>
      <c r="AZ22" s="200"/>
      <c r="BA22" s="200"/>
      <c r="BB22" s="200"/>
      <c r="BC22" s="200"/>
      <c r="BD22" s="200"/>
      <c r="BE22" s="200"/>
      <c r="BF22" s="200"/>
      <c r="BG22" s="200"/>
    </row>
    <row r="23" spans="1:59" ht="16.5" customHeight="1">
      <c r="A23" s="462" t="s">
        <v>413</v>
      </c>
      <c r="B23" s="462"/>
      <c r="C23" s="415">
        <v>0</v>
      </c>
      <c r="D23" s="416">
        <v>0</v>
      </c>
      <c r="E23" s="416">
        <v>3</v>
      </c>
      <c r="F23" s="416">
        <v>4141</v>
      </c>
      <c r="G23" s="416">
        <v>2</v>
      </c>
      <c r="H23" s="416">
        <v>2700</v>
      </c>
      <c r="I23" s="416">
        <v>6</v>
      </c>
      <c r="J23" s="416">
        <v>1134</v>
      </c>
      <c r="K23" s="416">
        <v>1</v>
      </c>
      <c r="L23" s="416">
        <v>800</v>
      </c>
      <c r="M23" s="196"/>
      <c r="N23" s="202"/>
      <c r="O23" s="202"/>
      <c r="P23" s="202"/>
      <c r="Q23" s="202"/>
      <c r="R23" s="202"/>
      <c r="S23" s="202"/>
      <c r="T23" s="202"/>
      <c r="U23" s="202"/>
      <c r="V23" s="202"/>
      <c r="W23" s="202"/>
      <c r="X23" s="202"/>
      <c r="Y23" s="202"/>
      <c r="Z23" s="202"/>
      <c r="AA23" s="202"/>
      <c r="AB23" s="202"/>
      <c r="AC23" s="200"/>
      <c r="AD23" s="200"/>
      <c r="AE23" s="200"/>
      <c r="AF23" s="200"/>
      <c r="AG23" s="200"/>
      <c r="AH23" s="200"/>
      <c r="AI23" s="200"/>
      <c r="AJ23" s="200"/>
      <c r="AK23" s="200"/>
      <c r="AL23" s="200"/>
      <c r="AM23" s="200"/>
      <c r="AN23" s="200"/>
      <c r="AO23" s="200"/>
      <c r="AP23" s="200"/>
      <c r="AQ23" s="200"/>
      <c r="AR23" s="214"/>
      <c r="AS23" s="214"/>
      <c r="AT23" s="214"/>
      <c r="AU23" s="214"/>
      <c r="AV23" s="214"/>
      <c r="AW23" s="214"/>
      <c r="AX23" s="214"/>
      <c r="AY23" s="214"/>
      <c r="AZ23" s="214"/>
      <c r="BA23" s="214"/>
      <c r="BB23" s="214"/>
      <c r="BC23" s="214"/>
      <c r="BD23" s="214"/>
      <c r="BE23" s="214"/>
      <c r="BF23" s="214"/>
      <c r="BG23" s="214"/>
    </row>
    <row r="24" spans="1:59" ht="13.5" customHeight="1">
      <c r="A24" s="239" t="s">
        <v>429</v>
      </c>
      <c r="B24" s="240"/>
      <c r="C24" s="240"/>
      <c r="D24" s="240"/>
      <c r="E24" s="240"/>
      <c r="H24" s="241"/>
      <c r="I24" s="241"/>
      <c r="J24" s="241"/>
      <c r="K24" s="196"/>
      <c r="L24" s="196"/>
      <c r="M24" s="196"/>
      <c r="N24" s="202"/>
      <c r="O24" s="202"/>
      <c r="P24" s="202"/>
      <c r="Q24" s="202"/>
      <c r="R24" s="202"/>
      <c r="S24" s="202"/>
      <c r="T24" s="202"/>
      <c r="U24" s="202"/>
      <c r="V24" s="202"/>
      <c r="W24" s="202"/>
      <c r="X24" s="202"/>
      <c r="Y24" s="202"/>
      <c r="Z24" s="202"/>
      <c r="AA24" s="202"/>
      <c r="AB24" s="202"/>
      <c r="AC24" s="200"/>
      <c r="AD24" s="200"/>
      <c r="AE24" s="200"/>
      <c r="AF24" s="200"/>
      <c r="AG24" s="200"/>
      <c r="AH24" s="200"/>
      <c r="AI24" s="200"/>
      <c r="AJ24" s="200"/>
      <c r="AK24" s="200"/>
      <c r="AL24" s="200"/>
      <c r="AM24" s="200"/>
      <c r="AN24" s="200"/>
      <c r="AO24" s="200"/>
      <c r="AP24" s="200"/>
      <c r="AQ24" s="200"/>
      <c r="AR24" s="223"/>
      <c r="AS24" s="223"/>
      <c r="AT24" s="223"/>
      <c r="AU24" s="223"/>
      <c r="AV24" s="223"/>
      <c r="AW24" s="223"/>
      <c r="AX24" s="223"/>
      <c r="AY24" s="223"/>
      <c r="AZ24" s="223"/>
      <c r="BA24" s="223"/>
      <c r="BB24" s="223"/>
      <c r="BC24" s="223"/>
      <c r="BD24" s="223"/>
      <c r="BE24" s="223"/>
      <c r="BF24" s="223"/>
      <c r="BG24" s="223"/>
    </row>
    <row r="25" spans="2:43" ht="16.5" customHeight="1">
      <c r="B25" s="240"/>
      <c r="C25" s="240"/>
      <c r="D25" s="240"/>
      <c r="E25" s="240"/>
      <c r="H25" s="241"/>
      <c r="I25" s="241"/>
      <c r="J25" s="241"/>
      <c r="K25" s="196"/>
      <c r="L25" s="196"/>
      <c r="M25" s="196"/>
      <c r="N25" s="202"/>
      <c r="O25" s="202"/>
      <c r="P25" s="202"/>
      <c r="Q25" s="202"/>
      <c r="R25" s="202"/>
      <c r="S25" s="202"/>
      <c r="T25" s="202"/>
      <c r="U25" s="202"/>
      <c r="V25" s="202"/>
      <c r="W25" s="202"/>
      <c r="X25" s="202"/>
      <c r="Y25" s="202"/>
      <c r="Z25" s="202"/>
      <c r="AA25" s="202"/>
      <c r="AB25" s="202"/>
      <c r="AC25" s="208"/>
      <c r="AD25" s="208"/>
      <c r="AE25" s="208"/>
      <c r="AF25" s="208"/>
      <c r="AG25" s="208"/>
      <c r="AH25" s="200"/>
      <c r="AI25" s="200"/>
      <c r="AJ25" s="200"/>
      <c r="AK25" s="200"/>
      <c r="AL25" s="200"/>
      <c r="AM25" s="208"/>
      <c r="AN25" s="208"/>
      <c r="AO25" s="208"/>
      <c r="AP25" s="208"/>
      <c r="AQ25" s="208"/>
    </row>
    <row r="26" spans="1:43" ht="16.5" customHeight="1">
      <c r="A26" s="456" t="s">
        <v>829</v>
      </c>
      <c r="B26" s="456"/>
      <c r="C26" s="456"/>
      <c r="D26" s="456"/>
      <c r="E26" s="456"/>
      <c r="F26" s="456"/>
      <c r="G26" s="456"/>
      <c r="H26" s="456"/>
      <c r="I26" s="456"/>
      <c r="J26" s="456"/>
      <c r="K26" s="456"/>
      <c r="L26" s="456"/>
      <c r="M26" s="196"/>
      <c r="N26" s="202"/>
      <c r="O26" s="202"/>
      <c r="P26" s="202"/>
      <c r="Q26" s="202"/>
      <c r="R26" s="202"/>
      <c r="S26" s="202"/>
      <c r="T26" s="202"/>
      <c r="U26" s="202"/>
      <c r="V26" s="202"/>
      <c r="W26" s="202"/>
      <c r="X26" s="202"/>
      <c r="Y26" s="202"/>
      <c r="Z26" s="202"/>
      <c r="AA26" s="202"/>
      <c r="AB26" s="202"/>
      <c r="AC26" s="200"/>
      <c r="AD26" s="200"/>
      <c r="AE26" s="200"/>
      <c r="AF26" s="200"/>
      <c r="AG26" s="200"/>
      <c r="AH26" s="200"/>
      <c r="AI26" s="200"/>
      <c r="AJ26" s="200"/>
      <c r="AK26" s="200"/>
      <c r="AL26" s="200"/>
      <c r="AM26" s="200"/>
      <c r="AN26" s="200"/>
      <c r="AO26" s="200"/>
      <c r="AP26" s="200"/>
      <c r="AQ26" s="200"/>
    </row>
    <row r="27" spans="2:50" ht="16.5" customHeight="1">
      <c r="B27" s="240"/>
      <c r="C27" s="240"/>
      <c r="D27" s="240"/>
      <c r="E27" s="240"/>
      <c r="H27" s="241"/>
      <c r="I27" s="241"/>
      <c r="J27" s="241"/>
      <c r="K27" s="241"/>
      <c r="L27" s="241"/>
      <c r="M27" s="241"/>
      <c r="N27" s="202"/>
      <c r="O27" s="202"/>
      <c r="P27" s="202"/>
      <c r="Q27" s="202"/>
      <c r="R27" s="202"/>
      <c r="S27" s="202"/>
      <c r="T27" s="202"/>
      <c r="U27" s="202"/>
      <c r="V27" s="202"/>
      <c r="W27" s="202"/>
      <c r="X27" s="202"/>
      <c r="Y27" s="202"/>
      <c r="Z27" s="202"/>
      <c r="AA27" s="202"/>
      <c r="AB27" s="202"/>
      <c r="AC27" s="208"/>
      <c r="AD27" s="208"/>
      <c r="AE27" s="208"/>
      <c r="AF27" s="208"/>
      <c r="AG27" s="208"/>
      <c r="AH27" s="208"/>
      <c r="AI27" s="208"/>
      <c r="AJ27" s="208"/>
      <c r="AK27" s="208"/>
      <c r="AL27" s="208"/>
      <c r="AM27" s="200"/>
      <c r="AN27" s="200"/>
      <c r="AO27" s="200"/>
      <c r="AP27" s="200"/>
      <c r="AQ27" s="200"/>
      <c r="AX27" s="238"/>
    </row>
    <row r="28" spans="1:59" ht="16.5" customHeight="1" thickBot="1">
      <c r="A28" s="187" t="s">
        <v>375</v>
      </c>
      <c r="B28" s="240"/>
      <c r="C28" s="240"/>
      <c r="D28" s="240"/>
      <c r="E28" s="240"/>
      <c r="H28" s="242"/>
      <c r="I28" s="242"/>
      <c r="J28" s="242"/>
      <c r="K28" s="242"/>
      <c r="L28" s="242"/>
      <c r="M28" s="242"/>
      <c r="N28" s="202"/>
      <c r="O28" s="202"/>
      <c r="P28" s="202"/>
      <c r="Q28" s="202"/>
      <c r="R28" s="202"/>
      <c r="S28" s="202"/>
      <c r="T28" s="202"/>
      <c r="U28" s="202"/>
      <c r="V28" s="202"/>
      <c r="W28" s="202"/>
      <c r="X28" s="202"/>
      <c r="Y28" s="202"/>
      <c r="Z28" s="202"/>
      <c r="AA28" s="202"/>
      <c r="AB28" s="202"/>
      <c r="AC28" s="200"/>
      <c r="AD28" s="200"/>
      <c r="AE28" s="200"/>
      <c r="AF28" s="200"/>
      <c r="AG28" s="200"/>
      <c r="AH28" s="200"/>
      <c r="AI28" s="200"/>
      <c r="AJ28" s="200"/>
      <c r="AK28" s="200"/>
      <c r="AL28" s="200"/>
      <c r="AM28" s="200"/>
      <c r="AN28" s="200"/>
      <c r="AO28" s="200"/>
      <c r="AP28" s="200"/>
      <c r="AQ28" s="200"/>
      <c r="AR28" s="209"/>
      <c r="AS28" s="209"/>
      <c r="AT28" s="209"/>
      <c r="AU28" s="209"/>
      <c r="AV28" s="209"/>
      <c r="AW28" s="209"/>
      <c r="AX28" s="209"/>
      <c r="AY28" s="209"/>
      <c r="AZ28" s="209"/>
      <c r="BA28" s="209"/>
      <c r="BB28" s="209"/>
      <c r="BC28" s="209"/>
      <c r="BD28" s="209"/>
      <c r="BE28" s="209"/>
      <c r="BF28" s="209"/>
      <c r="BG28" s="209"/>
    </row>
    <row r="29" spans="1:59" ht="16.5" customHeight="1">
      <c r="A29" s="459" t="s">
        <v>26</v>
      </c>
      <c r="B29" s="460"/>
      <c r="C29" s="457" t="s">
        <v>397</v>
      </c>
      <c r="D29" s="458"/>
      <c r="E29" s="457" t="s">
        <v>430</v>
      </c>
      <c r="F29" s="458"/>
      <c r="G29" s="457" t="s">
        <v>398</v>
      </c>
      <c r="H29" s="458"/>
      <c r="I29" s="457" t="s">
        <v>431</v>
      </c>
      <c r="J29" s="458"/>
      <c r="K29" s="457" t="s">
        <v>377</v>
      </c>
      <c r="L29" s="463"/>
      <c r="M29" s="241"/>
      <c r="N29" s="202"/>
      <c r="O29" s="202"/>
      <c r="P29" s="202"/>
      <c r="Q29" s="202"/>
      <c r="R29" s="202"/>
      <c r="S29" s="202"/>
      <c r="T29" s="202"/>
      <c r="U29" s="202"/>
      <c r="V29" s="202"/>
      <c r="W29" s="202"/>
      <c r="X29" s="202"/>
      <c r="Y29" s="202"/>
      <c r="Z29" s="202"/>
      <c r="AA29" s="202"/>
      <c r="AB29" s="202"/>
      <c r="AC29" s="200"/>
      <c r="AD29" s="200"/>
      <c r="AE29" s="200"/>
      <c r="AF29" s="200"/>
      <c r="AG29" s="200"/>
      <c r="AH29" s="208"/>
      <c r="AI29" s="208"/>
      <c r="AJ29" s="208"/>
      <c r="AK29" s="208"/>
      <c r="AL29" s="208"/>
      <c r="AM29" s="200"/>
      <c r="AN29" s="200"/>
      <c r="AO29" s="200"/>
      <c r="AP29" s="200"/>
      <c r="AQ29" s="200"/>
      <c r="AR29" s="196"/>
      <c r="AS29" s="196"/>
      <c r="AT29" s="196"/>
      <c r="AU29" s="196"/>
      <c r="AV29" s="196"/>
      <c r="AW29" s="243"/>
      <c r="AX29" s="243"/>
      <c r="AY29" s="243"/>
      <c r="AZ29" s="243"/>
      <c r="BA29" s="243"/>
      <c r="BB29" s="243"/>
      <c r="BC29" s="196"/>
      <c r="BD29" s="196"/>
      <c r="BE29" s="196"/>
      <c r="BF29" s="196"/>
      <c r="BG29" s="196"/>
    </row>
    <row r="30" spans="1:59" ht="16.5" customHeight="1">
      <c r="A30" s="461"/>
      <c r="B30" s="462"/>
      <c r="C30" s="198" t="s">
        <v>69</v>
      </c>
      <c r="D30" s="198" t="s">
        <v>70</v>
      </c>
      <c r="E30" s="198" t="s">
        <v>69</v>
      </c>
      <c r="F30" s="198" t="s">
        <v>70</v>
      </c>
      <c r="G30" s="198" t="s">
        <v>69</v>
      </c>
      <c r="H30" s="198" t="s">
        <v>70</v>
      </c>
      <c r="I30" s="198" t="s">
        <v>69</v>
      </c>
      <c r="J30" s="198" t="s">
        <v>70</v>
      </c>
      <c r="K30" s="198" t="s">
        <v>69</v>
      </c>
      <c r="L30" s="197" t="s">
        <v>70</v>
      </c>
      <c r="M30" s="196"/>
      <c r="N30" s="202"/>
      <c r="O30" s="202"/>
      <c r="P30" s="202"/>
      <c r="Q30" s="202"/>
      <c r="R30" s="202"/>
      <c r="S30" s="202"/>
      <c r="T30" s="202"/>
      <c r="U30" s="202"/>
      <c r="V30" s="202"/>
      <c r="W30" s="202"/>
      <c r="X30" s="202"/>
      <c r="Y30" s="202"/>
      <c r="Z30" s="202"/>
      <c r="AA30" s="202"/>
      <c r="AB30" s="202"/>
      <c r="AC30" s="200"/>
      <c r="AD30" s="200"/>
      <c r="AE30" s="200"/>
      <c r="AF30" s="200"/>
      <c r="AG30" s="200"/>
      <c r="AH30" s="200"/>
      <c r="AI30" s="200"/>
      <c r="AJ30" s="200"/>
      <c r="AK30" s="200"/>
      <c r="AL30" s="200"/>
      <c r="AM30" s="200"/>
      <c r="AN30" s="200"/>
      <c r="AO30" s="200"/>
      <c r="AP30" s="200"/>
      <c r="AQ30" s="200"/>
      <c r="AR30" s="243"/>
      <c r="AS30" s="243"/>
      <c r="AT30" s="243"/>
      <c r="AU30" s="243"/>
      <c r="AV30" s="243"/>
      <c r="AW30" s="196"/>
      <c r="AX30" s="196"/>
      <c r="AY30" s="196"/>
      <c r="AZ30" s="196"/>
      <c r="BA30" s="196"/>
      <c r="BB30" s="196"/>
      <c r="BC30" s="243"/>
      <c r="BD30" s="243"/>
      <c r="BE30" s="243"/>
      <c r="BF30" s="243"/>
      <c r="BG30" s="243"/>
    </row>
    <row r="31" spans="1:59" ht="16.5" customHeight="1">
      <c r="A31" s="464" t="s">
        <v>0</v>
      </c>
      <c r="B31" s="464"/>
      <c r="C31" s="303">
        <v>362</v>
      </c>
      <c r="D31" s="303">
        <v>67198</v>
      </c>
      <c r="E31" s="303">
        <v>67</v>
      </c>
      <c r="F31" s="303">
        <v>13282</v>
      </c>
      <c r="G31" s="303">
        <v>49</v>
      </c>
      <c r="H31" s="303">
        <v>9070</v>
      </c>
      <c r="I31" s="303">
        <v>49</v>
      </c>
      <c r="J31" s="303">
        <v>8463</v>
      </c>
      <c r="K31" s="303">
        <v>32</v>
      </c>
      <c r="L31" s="303">
        <v>8096</v>
      </c>
      <c r="M31" s="196"/>
      <c r="N31" s="202"/>
      <c r="O31" s="202"/>
      <c r="P31" s="202"/>
      <c r="Q31" s="202"/>
      <c r="R31" s="202"/>
      <c r="S31" s="202"/>
      <c r="T31" s="202"/>
      <c r="U31" s="202"/>
      <c r="V31" s="202"/>
      <c r="W31" s="202"/>
      <c r="X31" s="202"/>
      <c r="Y31" s="202"/>
      <c r="Z31" s="202"/>
      <c r="AA31" s="202"/>
      <c r="AB31" s="202"/>
      <c r="AC31" s="208"/>
      <c r="AD31" s="208"/>
      <c r="AE31" s="208"/>
      <c r="AF31" s="208"/>
      <c r="AG31" s="208"/>
      <c r="AH31" s="208"/>
      <c r="AI31" s="208"/>
      <c r="AJ31" s="208"/>
      <c r="AK31" s="208"/>
      <c r="AL31" s="208"/>
      <c r="AM31" s="200"/>
      <c r="AN31" s="200"/>
      <c r="AO31" s="200"/>
      <c r="AP31" s="200"/>
      <c r="AQ31" s="200"/>
      <c r="AR31" s="200"/>
      <c r="AS31" s="200"/>
      <c r="AT31" s="200"/>
      <c r="AU31" s="200"/>
      <c r="AV31" s="200"/>
      <c r="AW31" s="208"/>
      <c r="AX31" s="208"/>
      <c r="AY31" s="200"/>
      <c r="AZ31" s="200"/>
      <c r="BA31" s="200"/>
      <c r="BB31" s="200"/>
      <c r="BC31" s="200"/>
      <c r="BD31" s="200"/>
      <c r="BE31" s="200"/>
      <c r="BF31" s="200"/>
      <c r="BG31" s="200"/>
    </row>
    <row r="32" spans="1:59" ht="16.5" customHeight="1">
      <c r="A32" s="466">
        <v>19</v>
      </c>
      <c r="B32" s="466"/>
      <c r="C32" s="303">
        <v>478</v>
      </c>
      <c r="D32" s="303">
        <v>94465</v>
      </c>
      <c r="E32" s="303">
        <v>99</v>
      </c>
      <c r="F32" s="303">
        <v>21386</v>
      </c>
      <c r="G32" s="303">
        <v>72</v>
      </c>
      <c r="H32" s="303">
        <v>15370</v>
      </c>
      <c r="I32" s="303">
        <v>56</v>
      </c>
      <c r="J32" s="303">
        <v>6853</v>
      </c>
      <c r="K32" s="303">
        <v>39</v>
      </c>
      <c r="L32" s="303">
        <v>7703</v>
      </c>
      <c r="M32" s="196"/>
      <c r="N32" s="202"/>
      <c r="O32" s="202"/>
      <c r="P32" s="202"/>
      <c r="Q32" s="202"/>
      <c r="R32" s="202"/>
      <c r="S32" s="202"/>
      <c r="T32" s="202"/>
      <c r="U32" s="202"/>
      <c r="V32" s="202"/>
      <c r="W32" s="202"/>
      <c r="X32" s="202"/>
      <c r="Y32" s="202"/>
      <c r="Z32" s="202"/>
      <c r="AA32" s="202"/>
      <c r="AB32" s="202"/>
      <c r="AC32" s="208"/>
      <c r="AD32" s="208"/>
      <c r="AE32" s="208"/>
      <c r="AF32" s="208"/>
      <c r="AG32" s="208"/>
      <c r="AH32" s="208"/>
      <c r="AI32" s="208"/>
      <c r="AJ32" s="208"/>
      <c r="AK32" s="208"/>
      <c r="AL32" s="208"/>
      <c r="AM32" s="200"/>
      <c r="AN32" s="200"/>
      <c r="AO32" s="200"/>
      <c r="AP32" s="200"/>
      <c r="AQ32" s="200"/>
      <c r="AR32" s="200"/>
      <c r="AS32" s="200"/>
      <c r="AT32" s="200"/>
      <c r="AU32" s="200"/>
      <c r="AV32" s="200"/>
      <c r="AW32" s="208"/>
      <c r="AX32" s="208"/>
      <c r="AY32" s="200"/>
      <c r="AZ32" s="200"/>
      <c r="BA32" s="200"/>
      <c r="BB32" s="200"/>
      <c r="BC32" s="200"/>
      <c r="BD32" s="200"/>
      <c r="BE32" s="200"/>
      <c r="BF32" s="200"/>
      <c r="BG32" s="200"/>
    </row>
    <row r="33" spans="1:59" ht="16.5" customHeight="1">
      <c r="A33" s="465">
        <v>20</v>
      </c>
      <c r="B33" s="465"/>
      <c r="C33" s="413">
        <f aca="true" t="shared" si="1" ref="C33:L33">SUM(C35:C48)</f>
        <v>485</v>
      </c>
      <c r="D33" s="413">
        <f t="shared" si="1"/>
        <v>96028</v>
      </c>
      <c r="E33" s="413">
        <f t="shared" si="1"/>
        <v>113</v>
      </c>
      <c r="F33" s="413">
        <f t="shared" si="1"/>
        <v>24298</v>
      </c>
      <c r="G33" s="413">
        <f t="shared" si="1"/>
        <v>81</v>
      </c>
      <c r="H33" s="413">
        <f t="shared" si="1"/>
        <v>17291</v>
      </c>
      <c r="I33" s="413">
        <f t="shared" si="1"/>
        <v>44</v>
      </c>
      <c r="J33" s="413">
        <f t="shared" si="1"/>
        <v>7421</v>
      </c>
      <c r="K33" s="413">
        <f t="shared" si="1"/>
        <v>61</v>
      </c>
      <c r="L33" s="413">
        <f t="shared" si="1"/>
        <v>11259</v>
      </c>
      <c r="M33" s="196"/>
      <c r="N33" s="202"/>
      <c r="O33" s="202"/>
      <c r="P33" s="202"/>
      <c r="Q33" s="202"/>
      <c r="R33" s="202"/>
      <c r="S33" s="202"/>
      <c r="T33" s="202"/>
      <c r="U33" s="202"/>
      <c r="V33" s="202"/>
      <c r="W33" s="202"/>
      <c r="X33" s="202"/>
      <c r="Y33" s="202"/>
      <c r="Z33" s="202"/>
      <c r="AA33" s="202"/>
      <c r="AB33" s="202"/>
      <c r="AC33" s="208"/>
      <c r="AD33" s="208"/>
      <c r="AE33" s="208"/>
      <c r="AF33" s="208"/>
      <c r="AG33" s="208"/>
      <c r="AH33" s="208"/>
      <c r="AI33" s="208"/>
      <c r="AJ33" s="208"/>
      <c r="AK33" s="208"/>
      <c r="AL33" s="208"/>
      <c r="AM33" s="200"/>
      <c r="AN33" s="200"/>
      <c r="AO33" s="200"/>
      <c r="AP33" s="200"/>
      <c r="AQ33" s="200"/>
      <c r="AR33" s="200"/>
      <c r="AS33" s="200"/>
      <c r="AT33" s="200"/>
      <c r="AU33" s="200"/>
      <c r="AV33" s="200"/>
      <c r="AW33" s="208"/>
      <c r="AX33" s="208"/>
      <c r="AY33" s="200"/>
      <c r="AZ33" s="200"/>
      <c r="BA33" s="200"/>
      <c r="BB33" s="200"/>
      <c r="BC33" s="200"/>
      <c r="BD33" s="200"/>
      <c r="BE33" s="200"/>
      <c r="BF33" s="200"/>
      <c r="BG33" s="200"/>
    </row>
    <row r="34" spans="1:59" ht="16.5" customHeight="1">
      <c r="A34" s="464"/>
      <c r="B34" s="464"/>
      <c r="C34" s="199"/>
      <c r="D34" s="199"/>
      <c r="E34" s="199"/>
      <c r="F34" s="199"/>
      <c r="G34" s="199"/>
      <c r="H34" s="199"/>
      <c r="I34" s="199"/>
      <c r="J34" s="199"/>
      <c r="K34" s="199"/>
      <c r="L34" s="303"/>
      <c r="M34" s="241"/>
      <c r="N34" s="202"/>
      <c r="O34" s="202"/>
      <c r="P34" s="202"/>
      <c r="Q34" s="202"/>
      <c r="R34" s="202"/>
      <c r="S34" s="202"/>
      <c r="T34" s="202"/>
      <c r="U34" s="202"/>
      <c r="V34" s="202"/>
      <c r="W34" s="202"/>
      <c r="X34" s="202"/>
      <c r="Y34" s="202"/>
      <c r="Z34" s="202"/>
      <c r="AA34" s="202"/>
      <c r="AB34" s="202"/>
      <c r="AC34" s="200"/>
      <c r="AD34" s="200"/>
      <c r="AE34" s="200"/>
      <c r="AF34" s="200"/>
      <c r="AG34" s="200"/>
      <c r="AH34" s="200"/>
      <c r="AI34" s="200"/>
      <c r="AJ34" s="200"/>
      <c r="AK34" s="200"/>
      <c r="AL34" s="200"/>
      <c r="AM34" s="200"/>
      <c r="AN34" s="200"/>
      <c r="AO34" s="200"/>
      <c r="AP34" s="200"/>
      <c r="AQ34" s="200"/>
      <c r="AR34" s="200"/>
      <c r="AS34" s="200"/>
      <c r="AT34" s="200"/>
      <c r="AU34" s="200"/>
      <c r="AV34" s="200"/>
      <c r="AW34" s="208"/>
      <c r="AX34" s="208"/>
      <c r="AY34" s="200"/>
      <c r="AZ34" s="200"/>
      <c r="BA34" s="200"/>
      <c r="BB34" s="200"/>
      <c r="BC34" s="200"/>
      <c r="BD34" s="200"/>
      <c r="BE34" s="200"/>
      <c r="BF34" s="200"/>
      <c r="BG34" s="200"/>
    </row>
    <row r="35" spans="1:59" ht="16.5" customHeight="1">
      <c r="A35" s="464" t="s">
        <v>421</v>
      </c>
      <c r="B35" s="464"/>
      <c r="C35" s="247">
        <v>42</v>
      </c>
      <c r="D35" s="199">
        <f>F35+H35+J35+L35+'[1]205'!D10+'[1]205'!F10+'[1]205'!H10+'[1]205'!J10+'[1]205'!L10+'[1]205'!B33+'[1]205'!D33+'[1]205'!F33+'[1]205'!H33+'[1]205'!J33+'[1]205'!L33</f>
        <v>6608</v>
      </c>
      <c r="E35" s="405">
        <v>10</v>
      </c>
      <c r="F35" s="405">
        <v>1670</v>
      </c>
      <c r="G35" s="405">
        <v>4</v>
      </c>
      <c r="H35" s="405">
        <v>682</v>
      </c>
      <c r="I35" s="405">
        <v>4</v>
      </c>
      <c r="J35" s="405">
        <v>400</v>
      </c>
      <c r="K35" s="405">
        <v>5</v>
      </c>
      <c r="L35" s="405">
        <v>1487</v>
      </c>
      <c r="M35" s="196"/>
      <c r="N35" s="202"/>
      <c r="O35" s="202"/>
      <c r="P35" s="202"/>
      <c r="Q35" s="202"/>
      <c r="R35" s="202"/>
      <c r="S35" s="202"/>
      <c r="T35" s="202"/>
      <c r="U35" s="202"/>
      <c r="V35" s="202"/>
      <c r="W35" s="202"/>
      <c r="X35" s="202"/>
      <c r="Y35" s="202"/>
      <c r="Z35" s="202"/>
      <c r="AA35" s="202"/>
      <c r="AB35" s="202"/>
      <c r="AC35" s="200"/>
      <c r="AD35" s="200"/>
      <c r="AE35" s="200"/>
      <c r="AF35" s="200"/>
      <c r="AG35" s="200"/>
      <c r="AH35" s="200"/>
      <c r="AI35" s="200"/>
      <c r="AJ35" s="200"/>
      <c r="AK35" s="200"/>
      <c r="AL35" s="200"/>
      <c r="AM35" s="200"/>
      <c r="AN35" s="200"/>
      <c r="AO35" s="200"/>
      <c r="AP35" s="200"/>
      <c r="AQ35" s="200"/>
      <c r="AR35" s="200"/>
      <c r="AS35" s="200"/>
      <c r="AT35" s="200"/>
      <c r="AU35" s="200"/>
      <c r="AV35" s="200"/>
      <c r="AW35" s="200"/>
      <c r="AX35" s="200"/>
      <c r="AY35" s="200"/>
      <c r="AZ35" s="200"/>
      <c r="BA35" s="200"/>
      <c r="BB35" s="200"/>
      <c r="BC35" s="200"/>
      <c r="BD35" s="200"/>
      <c r="BE35" s="200"/>
      <c r="BF35" s="200"/>
      <c r="BG35" s="200"/>
    </row>
    <row r="36" spans="1:59" ht="16.5" customHeight="1">
      <c r="A36" s="464" t="s">
        <v>422</v>
      </c>
      <c r="B36" s="464"/>
      <c r="C36" s="247">
        <v>38</v>
      </c>
      <c r="D36" s="199">
        <f>F36+H36+J36+L36+'[1]205'!D11+'[1]205'!F11+'[1]205'!H11+'[1]205'!J11+'[1]205'!L11+'[1]205'!B34+'[1]205'!D34+'[1]205'!F34+'[1]205'!H34+'[1]205'!J34+'[1]205'!L34</f>
        <v>5925</v>
      </c>
      <c r="E36" s="199">
        <v>7</v>
      </c>
      <c r="F36" s="199">
        <v>1321</v>
      </c>
      <c r="G36" s="199">
        <v>7</v>
      </c>
      <c r="H36" s="199">
        <v>1300</v>
      </c>
      <c r="I36" s="199">
        <v>5</v>
      </c>
      <c r="J36" s="199">
        <v>560</v>
      </c>
      <c r="K36" s="199">
        <v>5</v>
      </c>
      <c r="L36" s="303">
        <v>892</v>
      </c>
      <c r="M36" s="244"/>
      <c r="N36" s="202"/>
      <c r="O36" s="202"/>
      <c r="P36" s="202"/>
      <c r="Q36" s="202"/>
      <c r="R36" s="202"/>
      <c r="S36" s="202"/>
      <c r="T36" s="202"/>
      <c r="U36" s="202"/>
      <c r="V36" s="202"/>
      <c r="W36" s="202"/>
      <c r="X36" s="202"/>
      <c r="Y36" s="202"/>
      <c r="Z36" s="202"/>
      <c r="AA36" s="202"/>
      <c r="AB36" s="202"/>
      <c r="AC36" s="200"/>
      <c r="AD36" s="200"/>
      <c r="AE36" s="200"/>
      <c r="AF36" s="200"/>
      <c r="AG36" s="200"/>
      <c r="AH36" s="200"/>
      <c r="AI36" s="200"/>
      <c r="AJ36" s="200"/>
      <c r="AK36" s="200"/>
      <c r="AL36" s="200"/>
      <c r="AM36" s="200"/>
      <c r="AN36" s="200"/>
      <c r="AO36" s="200"/>
      <c r="AP36" s="200"/>
      <c r="AQ36" s="200"/>
      <c r="AR36" s="200"/>
      <c r="AS36" s="200"/>
      <c r="AT36" s="200"/>
      <c r="AU36" s="200"/>
      <c r="AV36" s="200"/>
      <c r="AW36" s="208"/>
      <c r="AX36" s="208"/>
      <c r="AY36" s="200"/>
      <c r="AZ36" s="200"/>
      <c r="BA36" s="200"/>
      <c r="BB36" s="200"/>
      <c r="BC36" s="200"/>
      <c r="BD36" s="200"/>
      <c r="BE36" s="200"/>
      <c r="BF36" s="200"/>
      <c r="BG36" s="200"/>
    </row>
    <row r="37" spans="1:59" ht="16.5" customHeight="1">
      <c r="A37" s="464" t="s">
        <v>423</v>
      </c>
      <c r="B37" s="464"/>
      <c r="C37" s="247">
        <v>39</v>
      </c>
      <c r="D37" s="199">
        <f>F37+H37+J37+L37+'[1]205'!D12+'[1]205'!F12+'[1]205'!H12+'[1]205'!J12+'[1]205'!L12+'[1]205'!B35+'[1]205'!D35+'[1]205'!F35+'[1]205'!H35+'[1]205'!J35+'[1]205'!L35</f>
        <v>7517</v>
      </c>
      <c r="E37" s="199">
        <v>15</v>
      </c>
      <c r="F37" s="199">
        <v>3372</v>
      </c>
      <c r="G37" s="199">
        <v>7</v>
      </c>
      <c r="H37" s="199">
        <v>1180</v>
      </c>
      <c r="I37" s="199">
        <v>3</v>
      </c>
      <c r="J37" s="199">
        <v>190</v>
      </c>
      <c r="K37" s="199">
        <v>2</v>
      </c>
      <c r="L37" s="303">
        <v>229</v>
      </c>
      <c r="M37" s="196"/>
      <c r="N37" s="202"/>
      <c r="O37" s="202"/>
      <c r="P37" s="202"/>
      <c r="Q37" s="202"/>
      <c r="R37" s="202"/>
      <c r="S37" s="202"/>
      <c r="T37" s="202"/>
      <c r="U37" s="202"/>
      <c r="V37" s="202"/>
      <c r="W37" s="202"/>
      <c r="X37" s="202"/>
      <c r="Y37" s="202"/>
      <c r="Z37" s="202"/>
      <c r="AA37" s="202"/>
      <c r="AB37" s="202"/>
      <c r="AC37" s="208"/>
      <c r="AD37" s="208"/>
      <c r="AE37" s="208"/>
      <c r="AF37" s="208"/>
      <c r="AG37" s="208"/>
      <c r="AH37" s="208"/>
      <c r="AI37" s="208"/>
      <c r="AJ37" s="208"/>
      <c r="AK37" s="208"/>
      <c r="AL37" s="208"/>
      <c r="AM37" s="200"/>
      <c r="AN37" s="200"/>
      <c r="AO37" s="200"/>
      <c r="AP37" s="200"/>
      <c r="AQ37" s="200"/>
      <c r="AR37" s="200"/>
      <c r="AS37" s="200"/>
      <c r="AT37" s="200"/>
      <c r="AU37" s="200"/>
      <c r="AV37" s="200"/>
      <c r="AW37" s="200"/>
      <c r="AX37" s="200"/>
      <c r="AY37" s="200"/>
      <c r="AZ37" s="200"/>
      <c r="BA37" s="200"/>
      <c r="BB37" s="200"/>
      <c r="BC37" s="200"/>
      <c r="BD37" s="200"/>
      <c r="BE37" s="200"/>
      <c r="BF37" s="200"/>
      <c r="BG37" s="200"/>
    </row>
    <row r="38" spans="1:59" ht="16.5" customHeight="1">
      <c r="A38" s="464" t="s">
        <v>424</v>
      </c>
      <c r="B38" s="464"/>
      <c r="C38" s="247">
        <v>40</v>
      </c>
      <c r="D38" s="199">
        <f>F38+H38+J38+L38+'[1]205'!D13+'[1]205'!F13+'[1]205'!H13+'[1]205'!J13+'[1]205'!L13+'[1]205'!B36+'[1]205'!D36+'[1]205'!F36+'[1]205'!H36+'[1]205'!J36+'[1]205'!L36</f>
        <v>9040</v>
      </c>
      <c r="E38" s="199">
        <v>8</v>
      </c>
      <c r="F38" s="199">
        <v>1052</v>
      </c>
      <c r="G38" s="199">
        <v>11</v>
      </c>
      <c r="H38" s="199">
        <v>2564</v>
      </c>
      <c r="I38" s="199">
        <v>3</v>
      </c>
      <c r="J38" s="199">
        <v>1506</v>
      </c>
      <c r="K38" s="199">
        <v>2</v>
      </c>
      <c r="L38" s="303">
        <v>566</v>
      </c>
      <c r="M38" s="196"/>
      <c r="N38" s="202"/>
      <c r="O38" s="202"/>
      <c r="P38" s="202"/>
      <c r="Q38" s="202"/>
      <c r="R38" s="202"/>
      <c r="S38" s="202"/>
      <c r="T38" s="202"/>
      <c r="U38" s="202"/>
      <c r="V38" s="202"/>
      <c r="W38" s="202"/>
      <c r="X38" s="202"/>
      <c r="Y38" s="202"/>
      <c r="Z38" s="202"/>
      <c r="AA38" s="202"/>
      <c r="AB38" s="202"/>
      <c r="AC38" s="200"/>
      <c r="AD38" s="200"/>
      <c r="AE38" s="200"/>
      <c r="AF38" s="200"/>
      <c r="AG38" s="200"/>
      <c r="AH38" s="208"/>
      <c r="AI38" s="208"/>
      <c r="AJ38" s="208"/>
      <c r="AK38" s="208"/>
      <c r="AL38" s="208"/>
      <c r="AM38" s="200"/>
      <c r="AN38" s="200"/>
      <c r="AO38" s="200"/>
      <c r="AP38" s="200"/>
      <c r="AQ38" s="200"/>
      <c r="AR38" s="192"/>
      <c r="AS38" s="245"/>
      <c r="AT38" s="245"/>
      <c r="AU38" s="245"/>
      <c r="AV38" s="245"/>
      <c r="AW38" s="192"/>
      <c r="AX38" s="245"/>
      <c r="AY38" s="192"/>
      <c r="AZ38" s="245"/>
      <c r="BA38" s="192"/>
      <c r="BB38" s="245"/>
      <c r="BC38" s="192"/>
      <c r="BD38" s="245"/>
      <c r="BE38" s="245"/>
      <c r="BF38" s="245"/>
      <c r="BG38" s="245"/>
    </row>
    <row r="39" spans="1:59" ht="16.5" customHeight="1">
      <c r="A39" s="464" t="s">
        <v>425</v>
      </c>
      <c r="B39" s="464"/>
      <c r="C39" s="247">
        <v>37</v>
      </c>
      <c r="D39" s="199">
        <f>F39+H39+J39+L39+'[1]205'!D14+'[1]205'!F14+'[1]205'!H14+'[1]205'!J14+'[1]205'!L14+'[1]205'!B37+'[1]205'!D37+'[1]205'!F37+'[1]205'!H37+'[1]205'!J37+'[1]205'!L37</f>
        <v>5408</v>
      </c>
      <c r="E39" s="199">
        <v>6</v>
      </c>
      <c r="F39" s="199">
        <v>960</v>
      </c>
      <c r="G39" s="199">
        <v>3</v>
      </c>
      <c r="H39" s="199">
        <v>1298</v>
      </c>
      <c r="I39" s="199">
        <v>4</v>
      </c>
      <c r="J39" s="199">
        <v>340</v>
      </c>
      <c r="K39" s="199">
        <v>4</v>
      </c>
      <c r="L39" s="199">
        <v>371</v>
      </c>
      <c r="M39" s="196"/>
      <c r="N39" s="202"/>
      <c r="O39" s="202"/>
      <c r="P39" s="202"/>
      <c r="Q39" s="202"/>
      <c r="R39" s="202"/>
      <c r="S39" s="202"/>
      <c r="T39" s="202"/>
      <c r="U39" s="202"/>
      <c r="V39" s="202"/>
      <c r="W39" s="202"/>
      <c r="X39" s="202"/>
      <c r="Y39" s="202"/>
      <c r="Z39" s="202"/>
      <c r="AA39" s="202"/>
      <c r="AB39" s="202"/>
      <c r="AC39" s="200"/>
      <c r="AD39" s="200"/>
      <c r="AE39" s="200"/>
      <c r="AF39" s="200"/>
      <c r="AG39" s="200"/>
      <c r="AH39" s="200"/>
      <c r="AI39" s="200"/>
      <c r="AJ39" s="200"/>
      <c r="AK39" s="200"/>
      <c r="AL39" s="200"/>
      <c r="AM39" s="200"/>
      <c r="AN39" s="200"/>
      <c r="AO39" s="200"/>
      <c r="AP39" s="200"/>
      <c r="AQ39" s="200"/>
      <c r="AR39" s="200"/>
      <c r="AS39" s="200"/>
      <c r="AT39" s="200"/>
      <c r="AU39" s="200"/>
      <c r="AV39" s="200"/>
      <c r="AW39" s="200"/>
      <c r="AX39" s="200"/>
      <c r="AY39" s="200"/>
      <c r="AZ39" s="200"/>
      <c r="BA39" s="200"/>
      <c r="BB39" s="200"/>
      <c r="BC39" s="200"/>
      <c r="BD39" s="200"/>
      <c r="BE39" s="200"/>
      <c r="BF39" s="200"/>
      <c r="BG39" s="200"/>
    </row>
    <row r="40" spans="1:59" ht="16.5" customHeight="1">
      <c r="A40" s="464"/>
      <c r="B40" s="468"/>
      <c r="C40" s="247"/>
      <c r="D40" s="199"/>
      <c r="E40" s="199"/>
      <c r="F40" s="199"/>
      <c r="G40" s="199"/>
      <c r="H40" s="199"/>
      <c r="I40" s="199"/>
      <c r="J40" s="199"/>
      <c r="K40" s="199"/>
      <c r="L40" s="303"/>
      <c r="M40" s="248"/>
      <c r="N40" s="202"/>
      <c r="O40" s="202"/>
      <c r="P40" s="202"/>
      <c r="Q40" s="202"/>
      <c r="R40" s="202"/>
      <c r="S40" s="202"/>
      <c r="T40" s="202"/>
      <c r="U40" s="202"/>
      <c r="V40" s="202"/>
      <c r="W40" s="202"/>
      <c r="X40" s="202"/>
      <c r="Y40" s="202"/>
      <c r="Z40" s="202"/>
      <c r="AA40" s="202"/>
      <c r="AB40" s="202"/>
      <c r="AC40" s="200"/>
      <c r="AD40" s="200"/>
      <c r="AE40" s="200"/>
      <c r="AF40" s="200"/>
      <c r="AG40" s="200"/>
      <c r="AH40" s="200"/>
      <c r="AI40" s="200"/>
      <c r="AJ40" s="200"/>
      <c r="AK40" s="200"/>
      <c r="AL40" s="200"/>
      <c r="AM40" s="200"/>
      <c r="AN40" s="200"/>
      <c r="AO40" s="200"/>
      <c r="AP40" s="200"/>
      <c r="AQ40" s="200"/>
      <c r="AR40" s="200"/>
      <c r="AS40" s="200"/>
      <c r="AT40" s="200"/>
      <c r="AU40" s="200"/>
      <c r="AV40" s="200"/>
      <c r="AW40" s="200"/>
      <c r="AX40" s="200"/>
      <c r="AY40" s="200"/>
      <c r="AZ40" s="200"/>
      <c r="BA40" s="200"/>
      <c r="BB40" s="200"/>
      <c r="BC40" s="200"/>
      <c r="BD40" s="200"/>
      <c r="BE40" s="200"/>
      <c r="BF40" s="200"/>
      <c r="BG40" s="200"/>
    </row>
    <row r="41" spans="1:59" ht="16.5" customHeight="1">
      <c r="A41" s="464" t="s">
        <v>426</v>
      </c>
      <c r="B41" s="464"/>
      <c r="C41" s="247">
        <v>42</v>
      </c>
      <c r="D41" s="199">
        <f>F41+H41+J41+L41+'[1]205'!D16+'[1]205'!F16+'[1]205'!H16+'[1]205'!J16+'[1]205'!L16+'[1]205'!B39+'[1]205'!D39+'[1]205'!F39+'[1]205'!H39+'[1]205'!J39+'[1]205'!L39</f>
        <v>11510</v>
      </c>
      <c r="E41" s="199">
        <v>7</v>
      </c>
      <c r="F41" s="199">
        <v>1490</v>
      </c>
      <c r="G41" s="199">
        <v>8</v>
      </c>
      <c r="H41" s="199">
        <v>2576</v>
      </c>
      <c r="I41" s="199">
        <v>2</v>
      </c>
      <c r="J41" s="199">
        <v>262</v>
      </c>
      <c r="K41" s="199">
        <v>6</v>
      </c>
      <c r="L41" s="303">
        <v>1471</v>
      </c>
      <c r="M41" s="196"/>
      <c r="N41" s="202"/>
      <c r="O41" s="202"/>
      <c r="P41" s="202"/>
      <c r="Q41" s="202"/>
      <c r="R41" s="202"/>
      <c r="S41" s="202"/>
      <c r="T41" s="202"/>
      <c r="U41" s="202"/>
      <c r="V41" s="202"/>
      <c r="W41" s="202"/>
      <c r="X41" s="202"/>
      <c r="Y41" s="202"/>
      <c r="Z41" s="202"/>
      <c r="AA41" s="202"/>
      <c r="AB41" s="202"/>
      <c r="AC41" s="208"/>
      <c r="AD41" s="208"/>
      <c r="AE41" s="208"/>
      <c r="AF41" s="208"/>
      <c r="AG41" s="208"/>
      <c r="AH41" s="208"/>
      <c r="AI41" s="208"/>
      <c r="AJ41" s="208"/>
      <c r="AK41" s="208"/>
      <c r="AL41" s="208"/>
      <c r="AM41" s="208"/>
      <c r="AN41" s="208"/>
      <c r="AO41" s="208"/>
      <c r="AP41" s="208"/>
      <c r="AQ41" s="208"/>
      <c r="AR41" s="200"/>
      <c r="AS41" s="200"/>
      <c r="AT41" s="200"/>
      <c r="AU41" s="200"/>
      <c r="AV41" s="200"/>
      <c r="AW41" s="200"/>
      <c r="AX41" s="200"/>
      <c r="AY41" s="200"/>
      <c r="AZ41" s="200"/>
      <c r="BA41" s="200"/>
      <c r="BB41" s="200"/>
      <c r="BC41" s="200"/>
      <c r="BD41" s="200"/>
      <c r="BE41" s="200"/>
      <c r="BF41" s="200"/>
      <c r="BG41" s="200"/>
    </row>
    <row r="42" spans="1:59" ht="16.5" customHeight="1">
      <c r="A42" s="464" t="s">
        <v>427</v>
      </c>
      <c r="B42" s="464"/>
      <c r="C42" s="247">
        <v>49</v>
      </c>
      <c r="D42" s="199">
        <f>F42+H42+J42+L42+'[1]205'!D17+'[1]205'!F17+'[1]205'!H17+'[1]205'!J17+'[1]205'!L17+'[1]205'!B40+'[1]205'!D40+'[1]205'!F40+'[1]205'!H40+'[1]205'!J40+'[1]205'!L40</f>
        <v>9673</v>
      </c>
      <c r="E42" s="199">
        <v>11</v>
      </c>
      <c r="F42" s="199">
        <v>3264</v>
      </c>
      <c r="G42" s="199">
        <v>14</v>
      </c>
      <c r="H42" s="199">
        <v>2660</v>
      </c>
      <c r="I42" s="199">
        <v>4</v>
      </c>
      <c r="J42" s="199">
        <v>770</v>
      </c>
      <c r="K42" s="199">
        <v>7</v>
      </c>
      <c r="L42" s="303">
        <v>881</v>
      </c>
      <c r="M42" s="196"/>
      <c r="N42" s="202"/>
      <c r="O42" s="202"/>
      <c r="P42" s="202"/>
      <c r="Q42" s="202"/>
      <c r="R42" s="202"/>
      <c r="S42" s="202"/>
      <c r="T42" s="202"/>
      <c r="U42" s="202"/>
      <c r="V42" s="202"/>
      <c r="W42" s="202"/>
      <c r="X42" s="202"/>
      <c r="Y42" s="202"/>
      <c r="Z42" s="202"/>
      <c r="AA42" s="202"/>
      <c r="AB42" s="202"/>
      <c r="AC42" s="200"/>
      <c r="AD42" s="200"/>
      <c r="AE42" s="200"/>
      <c r="AF42" s="200"/>
      <c r="AG42" s="200"/>
      <c r="AH42" s="200"/>
      <c r="AI42" s="200"/>
      <c r="AJ42" s="200"/>
      <c r="AK42" s="200"/>
      <c r="AL42" s="200"/>
      <c r="AM42" s="200"/>
      <c r="AN42" s="200"/>
      <c r="AO42" s="200"/>
      <c r="AP42" s="200"/>
      <c r="AQ42" s="200"/>
      <c r="AR42" s="200"/>
      <c r="AS42" s="200"/>
      <c r="AT42" s="200"/>
      <c r="AU42" s="200"/>
      <c r="AV42" s="200"/>
      <c r="AW42" s="208"/>
      <c r="AX42" s="208"/>
      <c r="AY42" s="200"/>
      <c r="AZ42" s="200"/>
      <c r="BA42" s="200"/>
      <c r="BB42" s="200"/>
      <c r="BC42" s="200"/>
      <c r="BD42" s="200"/>
      <c r="BE42" s="200"/>
      <c r="BF42" s="200"/>
      <c r="BG42" s="200"/>
    </row>
    <row r="43" spans="1:59" ht="16.5" customHeight="1">
      <c r="A43" s="464" t="s">
        <v>428</v>
      </c>
      <c r="B43" s="464"/>
      <c r="C43" s="247">
        <v>36</v>
      </c>
      <c r="D43" s="199">
        <f>F43+H43+J43+L43+'[1]205'!D18+'[1]205'!F18+'[1]205'!H18+'[1]205'!J18+'[1]205'!L18+'[1]205'!B41+'[1]205'!D41+'[1]205'!F41+'[1]205'!H41+'[1]205'!J41+'[1]205'!L41</f>
        <v>7787</v>
      </c>
      <c r="E43" s="199">
        <v>11</v>
      </c>
      <c r="F43" s="199">
        <v>2650</v>
      </c>
      <c r="G43" s="199">
        <v>5</v>
      </c>
      <c r="H43" s="199">
        <v>840</v>
      </c>
      <c r="I43" s="199">
        <v>3</v>
      </c>
      <c r="J43" s="199">
        <v>600</v>
      </c>
      <c r="K43" s="199">
        <v>3</v>
      </c>
      <c r="L43" s="199">
        <v>652</v>
      </c>
      <c r="M43" s="196"/>
      <c r="N43" s="202"/>
      <c r="O43" s="202"/>
      <c r="P43" s="202"/>
      <c r="Q43" s="202"/>
      <c r="R43" s="202"/>
      <c r="S43" s="202"/>
      <c r="T43" s="202"/>
      <c r="U43" s="202"/>
      <c r="V43" s="202"/>
      <c r="W43" s="202"/>
      <c r="X43" s="202"/>
      <c r="Y43" s="202"/>
      <c r="Z43" s="202"/>
      <c r="AA43" s="202"/>
      <c r="AB43" s="202"/>
      <c r="AC43" s="200"/>
      <c r="AD43" s="200"/>
      <c r="AE43" s="200"/>
      <c r="AF43" s="200"/>
      <c r="AG43" s="200"/>
      <c r="AH43" s="200"/>
      <c r="AI43" s="200"/>
      <c r="AJ43" s="200"/>
      <c r="AK43" s="200"/>
      <c r="AL43" s="200"/>
      <c r="AM43" s="200"/>
      <c r="AN43" s="200"/>
      <c r="AO43" s="200"/>
      <c r="AP43" s="200"/>
      <c r="AQ43" s="200"/>
      <c r="AR43" s="200"/>
      <c r="AS43" s="200"/>
      <c r="AT43" s="200"/>
      <c r="AU43" s="200"/>
      <c r="AV43" s="200"/>
      <c r="AW43" s="200"/>
      <c r="AX43" s="200"/>
      <c r="AY43" s="200"/>
      <c r="AZ43" s="200"/>
      <c r="BA43" s="200"/>
      <c r="BB43" s="200"/>
      <c r="BC43" s="200"/>
      <c r="BD43" s="200"/>
      <c r="BE43" s="200"/>
      <c r="BF43" s="200"/>
      <c r="BG43" s="200"/>
    </row>
    <row r="44" spans="1:43" ht="16.5" customHeight="1">
      <c r="A44" s="464" t="s">
        <v>411</v>
      </c>
      <c r="B44" s="464"/>
      <c r="C44" s="247">
        <v>39</v>
      </c>
      <c r="D44" s="199">
        <f>F44+H44+J44+L44+'[1]205'!D19+'[1]205'!F19+'[1]205'!H19+'[1]205'!J19+'[1]205'!L19+'[1]205'!B42+'[1]205'!D42+'[1]205'!F42+'[1]205'!H42+'[1]205'!J42+'[1]205'!L42</f>
        <v>6636</v>
      </c>
      <c r="E44" s="199">
        <v>6</v>
      </c>
      <c r="F44" s="199">
        <v>1393</v>
      </c>
      <c r="G44" s="199">
        <v>7</v>
      </c>
      <c r="H44" s="199">
        <v>1117</v>
      </c>
      <c r="I44" s="199">
        <v>3</v>
      </c>
      <c r="J44" s="199">
        <v>90</v>
      </c>
      <c r="K44" s="199">
        <v>11</v>
      </c>
      <c r="L44" s="199">
        <v>1967</v>
      </c>
      <c r="M44" s="249"/>
      <c r="N44" s="202"/>
      <c r="O44" s="202"/>
      <c r="P44" s="202"/>
      <c r="Q44" s="202"/>
      <c r="R44" s="202"/>
      <c r="S44" s="202"/>
      <c r="T44" s="202"/>
      <c r="U44" s="202"/>
      <c r="V44" s="202"/>
      <c r="W44" s="202"/>
      <c r="X44" s="202"/>
      <c r="Y44" s="202"/>
      <c r="Z44" s="202"/>
      <c r="AA44" s="202"/>
      <c r="AB44" s="202"/>
      <c r="AC44" s="200"/>
      <c r="AD44" s="200"/>
      <c r="AE44" s="200"/>
      <c r="AF44" s="200"/>
      <c r="AG44" s="200"/>
      <c r="AH44" s="200"/>
      <c r="AI44" s="200"/>
      <c r="AJ44" s="200"/>
      <c r="AK44" s="200"/>
      <c r="AL44" s="200"/>
      <c r="AM44" s="200"/>
      <c r="AN44" s="200"/>
      <c r="AO44" s="200"/>
      <c r="AP44" s="200"/>
      <c r="AQ44" s="200"/>
    </row>
    <row r="45" spans="1:43" ht="16.5" customHeight="1">
      <c r="A45" s="464" t="s">
        <v>57</v>
      </c>
      <c r="B45" s="464"/>
      <c r="C45" s="247">
        <v>32</v>
      </c>
      <c r="D45" s="199">
        <f>F45+H45+J45+L45+'[1]205'!D20+'[1]205'!F20+'[1]205'!H20+'[1]205'!J20+'[1]205'!L20+'[1]205'!B43+'[1]205'!D43+'[1]205'!F43+'[1]205'!H43+'[1]205'!J43+'[1]205'!L43</f>
        <v>7215</v>
      </c>
      <c r="E45" s="199">
        <v>8</v>
      </c>
      <c r="F45" s="199">
        <v>1608</v>
      </c>
      <c r="G45" s="199">
        <v>2</v>
      </c>
      <c r="H45" s="199">
        <v>594</v>
      </c>
      <c r="I45" s="199">
        <v>4</v>
      </c>
      <c r="J45" s="199">
        <v>1091</v>
      </c>
      <c r="K45" s="199">
        <v>7</v>
      </c>
      <c r="L45" s="199">
        <v>1269</v>
      </c>
      <c r="M45" s="196"/>
      <c r="N45" s="202"/>
      <c r="O45" s="202"/>
      <c r="P45" s="202"/>
      <c r="Q45" s="202"/>
      <c r="R45" s="202"/>
      <c r="S45" s="202"/>
      <c r="T45" s="202"/>
      <c r="U45" s="202"/>
      <c r="V45" s="202"/>
      <c r="W45" s="202"/>
      <c r="X45" s="202"/>
      <c r="Y45" s="202"/>
      <c r="Z45" s="202"/>
      <c r="AA45" s="202"/>
      <c r="AB45" s="202"/>
      <c r="AC45" s="208"/>
      <c r="AD45" s="208"/>
      <c r="AE45" s="208"/>
      <c r="AF45" s="208"/>
      <c r="AG45" s="208"/>
      <c r="AH45" s="208"/>
      <c r="AI45" s="208"/>
      <c r="AJ45" s="208"/>
      <c r="AK45" s="208"/>
      <c r="AL45" s="208"/>
      <c r="AM45" s="208"/>
      <c r="AN45" s="208"/>
      <c r="AO45" s="208"/>
      <c r="AP45" s="208"/>
      <c r="AQ45" s="208"/>
    </row>
    <row r="46" spans="1:43" ht="16.5" customHeight="1">
      <c r="A46" s="464"/>
      <c r="B46" s="468"/>
      <c r="C46" s="247"/>
      <c r="D46" s="199"/>
      <c r="E46" s="199"/>
      <c r="F46" s="199"/>
      <c r="G46" s="199"/>
      <c r="H46" s="199"/>
      <c r="I46" s="199"/>
      <c r="J46" s="199"/>
      <c r="K46" s="199"/>
      <c r="L46" s="303"/>
      <c r="M46" s="196"/>
      <c r="N46" s="202"/>
      <c r="O46" s="202"/>
      <c r="P46" s="202"/>
      <c r="Q46" s="202"/>
      <c r="R46" s="202"/>
      <c r="S46" s="202"/>
      <c r="T46" s="202"/>
      <c r="U46" s="202"/>
      <c r="V46" s="202"/>
      <c r="W46" s="202"/>
      <c r="X46" s="202"/>
      <c r="Y46" s="202"/>
      <c r="Z46" s="202"/>
      <c r="AA46" s="202"/>
      <c r="AB46" s="202"/>
      <c r="AC46" s="208"/>
      <c r="AD46" s="208"/>
      <c r="AE46" s="208"/>
      <c r="AF46" s="208"/>
      <c r="AG46" s="208"/>
      <c r="AH46" s="208"/>
      <c r="AI46" s="208"/>
      <c r="AJ46" s="208"/>
      <c r="AK46" s="208"/>
      <c r="AL46" s="208"/>
      <c r="AM46" s="200"/>
      <c r="AN46" s="200"/>
      <c r="AO46" s="200"/>
      <c r="AP46" s="200"/>
      <c r="AQ46" s="200"/>
    </row>
    <row r="47" spans="1:43" ht="16.5" customHeight="1">
      <c r="A47" s="464" t="s">
        <v>412</v>
      </c>
      <c r="B47" s="464"/>
      <c r="C47" s="247">
        <v>41</v>
      </c>
      <c r="D47" s="199">
        <f>F47+H47+J47+L47+'[1]205'!D22+'[1]205'!F22+'[1]205'!H22+'[1]205'!J22+'[1]205'!L22+'[1]205'!B45+'[1]205'!D45+'[1]205'!F45+'[1]205'!H45+'[1]205'!J45+'[1]205'!L45</f>
        <v>8600</v>
      </c>
      <c r="E47" s="199">
        <v>14</v>
      </c>
      <c r="F47" s="199">
        <v>3208</v>
      </c>
      <c r="G47" s="199">
        <v>3</v>
      </c>
      <c r="H47" s="199">
        <v>630</v>
      </c>
      <c r="I47" s="199">
        <v>1</v>
      </c>
      <c r="J47" s="199">
        <v>120</v>
      </c>
      <c r="K47" s="199">
        <v>8</v>
      </c>
      <c r="L47" s="303">
        <v>1072</v>
      </c>
      <c r="M47" s="248"/>
      <c r="N47" s="202"/>
      <c r="O47" s="202"/>
      <c r="P47" s="202"/>
      <c r="Q47" s="202"/>
      <c r="R47" s="202"/>
      <c r="S47" s="202"/>
      <c r="T47" s="202"/>
      <c r="U47" s="202"/>
      <c r="V47" s="202"/>
      <c r="W47" s="202"/>
      <c r="X47" s="202"/>
      <c r="Y47" s="202"/>
      <c r="Z47" s="202"/>
      <c r="AA47" s="202"/>
      <c r="AB47" s="202"/>
      <c r="AC47" s="208"/>
      <c r="AD47" s="208"/>
      <c r="AE47" s="208"/>
      <c r="AF47" s="208"/>
      <c r="AG47" s="208"/>
      <c r="AH47" s="208"/>
      <c r="AI47" s="208"/>
      <c r="AJ47" s="208"/>
      <c r="AK47" s="208"/>
      <c r="AL47" s="208"/>
      <c r="AM47" s="208"/>
      <c r="AN47" s="208"/>
      <c r="AO47" s="208"/>
      <c r="AP47" s="208"/>
      <c r="AQ47" s="208"/>
    </row>
    <row r="48" spans="1:43" ht="16.5" customHeight="1">
      <c r="A48" s="462" t="s">
        <v>413</v>
      </c>
      <c r="B48" s="462"/>
      <c r="C48" s="410">
        <v>50</v>
      </c>
      <c r="D48" s="411">
        <f>F48+H48+J48+L48+'[1]205'!D23+'[1]205'!F23+'[1]205'!H23+'[1]205'!J23+'[1]205'!L23+'[1]205'!B46+'[1]205'!D46+'[1]205'!F46+'[1]205'!H46+'[1]205'!J46+'[1]205'!L46</f>
        <v>10109</v>
      </c>
      <c r="E48" s="411">
        <v>10</v>
      </c>
      <c r="F48" s="411">
        <v>2310</v>
      </c>
      <c r="G48" s="411">
        <v>10</v>
      </c>
      <c r="H48" s="411">
        <v>1850</v>
      </c>
      <c r="I48" s="411">
        <v>8</v>
      </c>
      <c r="J48" s="411">
        <v>1492</v>
      </c>
      <c r="K48" s="411">
        <v>1</v>
      </c>
      <c r="L48" s="412">
        <v>402</v>
      </c>
      <c r="M48" s="241"/>
      <c r="N48" s="202"/>
      <c r="O48" s="202"/>
      <c r="P48" s="202"/>
      <c r="Q48" s="202"/>
      <c r="R48" s="202"/>
      <c r="S48" s="202"/>
      <c r="T48" s="202"/>
      <c r="U48" s="202"/>
      <c r="V48" s="202"/>
      <c r="W48" s="202"/>
      <c r="X48" s="202"/>
      <c r="Y48" s="202"/>
      <c r="Z48" s="202"/>
      <c r="AA48" s="202"/>
      <c r="AB48" s="202"/>
      <c r="AC48" s="208"/>
      <c r="AD48" s="208"/>
      <c r="AE48" s="208"/>
      <c r="AF48" s="208"/>
      <c r="AG48" s="208"/>
      <c r="AH48" s="208"/>
      <c r="AI48" s="208"/>
      <c r="AJ48" s="208"/>
      <c r="AK48" s="208"/>
      <c r="AL48" s="208"/>
      <c r="AM48" s="208"/>
      <c r="AN48" s="208"/>
      <c r="AO48" s="208"/>
      <c r="AP48" s="208"/>
      <c r="AQ48" s="208"/>
    </row>
    <row r="49" spans="1:8" ht="13.5" customHeight="1">
      <c r="A49" s="238"/>
      <c r="C49" s="250"/>
      <c r="D49" s="250"/>
      <c r="E49" s="251"/>
      <c r="F49" s="251"/>
      <c r="G49" s="251"/>
      <c r="H49" s="192"/>
    </row>
    <row r="50" spans="3:8" ht="18" customHeight="1">
      <c r="C50" s="196"/>
      <c r="D50" s="196"/>
      <c r="E50" s="196"/>
      <c r="F50" s="196"/>
      <c r="G50" s="196"/>
      <c r="H50" s="196"/>
    </row>
    <row r="51" spans="3:8" ht="18" customHeight="1">
      <c r="C51" s="196"/>
      <c r="D51" s="196"/>
      <c r="E51" s="196"/>
      <c r="F51" s="196"/>
      <c r="G51" s="196"/>
      <c r="H51" s="196"/>
    </row>
    <row r="52" spans="3:8" ht="18" customHeight="1">
      <c r="C52" s="192"/>
      <c r="D52" s="192"/>
      <c r="E52" s="192"/>
      <c r="F52" s="192"/>
      <c r="G52" s="192"/>
      <c r="H52" s="192"/>
    </row>
    <row r="53" spans="3:8" ht="18" customHeight="1">
      <c r="C53" s="202"/>
      <c r="D53" s="202"/>
      <c r="E53" s="202"/>
      <c r="F53" s="202"/>
      <c r="G53" s="202"/>
      <c r="H53" s="202"/>
    </row>
    <row r="54" spans="3:8" ht="18" customHeight="1">
      <c r="C54" s="202"/>
      <c r="D54" s="202"/>
      <c r="E54" s="202"/>
      <c r="F54" s="202"/>
      <c r="G54" s="202"/>
      <c r="H54" s="202"/>
    </row>
    <row r="55" spans="3:8" ht="18" customHeight="1">
      <c r="C55" s="202"/>
      <c r="D55" s="202"/>
      <c r="E55" s="202"/>
      <c r="F55" s="202"/>
      <c r="G55" s="202"/>
      <c r="H55" s="202"/>
    </row>
    <row r="56" spans="3:8" ht="63" customHeight="1">
      <c r="C56" s="203"/>
      <c r="D56" s="203"/>
      <c r="E56" s="203"/>
      <c r="F56" s="203"/>
      <c r="G56" s="203"/>
      <c r="H56" s="203"/>
    </row>
    <row r="57" ht="18" customHeight="1"/>
    <row r="58" spans="3:8" ht="13.5" customHeight="1">
      <c r="C58" s="200"/>
      <c r="D58" s="200"/>
      <c r="E58" s="251"/>
      <c r="F58" s="251"/>
      <c r="G58" s="251"/>
      <c r="H58" s="192"/>
    </row>
    <row r="59" spans="3:8" ht="13.5" customHeight="1">
      <c r="C59" s="208"/>
      <c r="D59" s="208"/>
      <c r="E59" s="241"/>
      <c r="F59" s="241"/>
      <c r="G59" s="251"/>
      <c r="H59" s="202"/>
    </row>
    <row r="60" spans="3:8" ht="13.5" customHeight="1">
      <c r="C60" s="208"/>
      <c r="D60" s="208"/>
      <c r="F60" s="241"/>
      <c r="G60" s="251"/>
      <c r="H60" s="202"/>
    </row>
    <row r="61" spans="3:16" ht="13.5" customHeight="1">
      <c r="C61" s="200"/>
      <c r="D61" s="200"/>
      <c r="F61" s="241"/>
      <c r="G61" s="251"/>
      <c r="H61" s="202"/>
      <c r="I61" s="252"/>
      <c r="L61" s="200"/>
      <c r="M61" s="196"/>
      <c r="N61" s="224"/>
      <c r="O61" s="224"/>
      <c r="P61" s="219"/>
    </row>
    <row r="62" spans="3:16" ht="13.5" customHeight="1">
      <c r="C62" s="200"/>
      <c r="D62" s="200"/>
      <c r="E62" s="251"/>
      <c r="F62" s="251"/>
      <c r="G62" s="251"/>
      <c r="H62" s="192"/>
      <c r="I62" s="252"/>
      <c r="L62" s="200"/>
      <c r="M62" s="196"/>
      <c r="N62" s="224"/>
      <c r="O62" s="224"/>
      <c r="P62" s="219"/>
    </row>
    <row r="63" spans="3:16" ht="13.5" customHeight="1">
      <c r="C63" s="200"/>
      <c r="D63" s="200"/>
      <c r="E63" s="241"/>
      <c r="F63" s="241"/>
      <c r="G63" s="251"/>
      <c r="H63" s="202"/>
      <c r="I63" s="253"/>
      <c r="L63" s="200"/>
      <c r="M63" s="196"/>
      <c r="N63" s="224"/>
      <c r="O63" s="224"/>
      <c r="P63" s="219"/>
    </row>
    <row r="64" spans="3:16" ht="13.5" customHeight="1">
      <c r="C64" s="200"/>
      <c r="D64" s="200"/>
      <c r="F64" s="241"/>
      <c r="G64" s="251"/>
      <c r="H64" s="202"/>
      <c r="I64" s="252"/>
      <c r="L64" s="200"/>
      <c r="M64" s="196"/>
      <c r="N64" s="226"/>
      <c r="O64" s="226"/>
      <c r="P64" s="227"/>
    </row>
    <row r="65" spans="3:16" ht="13.5" customHeight="1">
      <c r="C65" s="200"/>
      <c r="D65" s="200"/>
      <c r="F65" s="241"/>
      <c r="G65" s="251"/>
      <c r="H65" s="202"/>
      <c r="I65" s="252"/>
      <c r="L65" s="202"/>
      <c r="M65" s="196"/>
      <c r="N65" s="226"/>
      <c r="O65" s="226"/>
      <c r="P65" s="227"/>
    </row>
    <row r="66" spans="3:16" ht="13.5" customHeight="1">
      <c r="C66" s="208"/>
      <c r="D66" s="208"/>
      <c r="F66" s="241"/>
      <c r="G66" s="251"/>
      <c r="H66" s="202"/>
      <c r="I66" s="252"/>
      <c r="L66" s="208"/>
      <c r="M66" s="196"/>
      <c r="N66" s="224"/>
      <c r="O66" s="224"/>
      <c r="P66" s="219"/>
    </row>
    <row r="67" spans="3:16" ht="13.5" customHeight="1">
      <c r="C67" s="200"/>
      <c r="D67" s="200"/>
      <c r="E67" s="251"/>
      <c r="F67" s="251"/>
      <c r="G67" s="251"/>
      <c r="H67" s="192"/>
      <c r="I67" s="252"/>
      <c r="L67" s="200"/>
      <c r="M67" s="196"/>
      <c r="N67" s="228"/>
      <c r="O67" s="228"/>
      <c r="P67" s="219"/>
    </row>
    <row r="68" spans="3:16" ht="13.5" customHeight="1">
      <c r="C68" s="192"/>
      <c r="D68" s="192"/>
      <c r="E68" s="241"/>
      <c r="F68" s="241"/>
      <c r="G68" s="251"/>
      <c r="H68" s="202"/>
      <c r="I68" s="253"/>
      <c r="L68" s="196"/>
      <c r="M68" s="212"/>
      <c r="N68" s="224"/>
      <c r="O68" s="224"/>
      <c r="P68" s="219"/>
    </row>
    <row r="69" spans="3:16" ht="13.5" customHeight="1">
      <c r="C69" s="214"/>
      <c r="D69" s="214"/>
      <c r="F69" s="241"/>
      <c r="G69" s="251"/>
      <c r="H69" s="202"/>
      <c r="I69" s="252"/>
      <c r="L69" s="214"/>
      <c r="M69" s="207"/>
      <c r="N69" s="224"/>
      <c r="O69" s="224"/>
      <c r="P69" s="219"/>
    </row>
    <row r="70" spans="3:13" ht="13.5" customHeight="1">
      <c r="C70" s="200"/>
      <c r="D70" s="200"/>
      <c r="F70" s="241"/>
      <c r="G70" s="251"/>
      <c r="H70" s="202"/>
      <c r="I70" s="252"/>
      <c r="L70" s="208"/>
      <c r="M70" s="196"/>
    </row>
    <row r="71" spans="3:13" ht="13.5" customHeight="1">
      <c r="C71" s="200"/>
      <c r="D71" s="200"/>
      <c r="F71" s="241"/>
      <c r="G71" s="251"/>
      <c r="H71" s="202"/>
      <c r="I71" s="252"/>
      <c r="L71" s="208"/>
      <c r="M71" s="196"/>
    </row>
    <row r="72" spans="3:13" ht="13.5" customHeight="1">
      <c r="C72" s="208"/>
      <c r="D72" s="208"/>
      <c r="E72" s="251"/>
      <c r="F72" s="251"/>
      <c r="G72" s="251"/>
      <c r="H72" s="192"/>
      <c r="I72" s="252"/>
      <c r="L72" s="208"/>
      <c r="M72" s="196"/>
    </row>
    <row r="73" spans="3:13" ht="13.5" customHeight="1">
      <c r="C73" s="200"/>
      <c r="D73" s="200"/>
      <c r="E73" s="241"/>
      <c r="F73" s="241"/>
      <c r="G73" s="251"/>
      <c r="H73" s="202"/>
      <c r="I73" s="253"/>
      <c r="L73" s="200"/>
      <c r="M73" s="196"/>
    </row>
    <row r="74" spans="3:13" ht="13.5" customHeight="1">
      <c r="C74" s="192"/>
      <c r="D74" s="192"/>
      <c r="F74" s="241"/>
      <c r="G74" s="251"/>
      <c r="H74" s="202"/>
      <c r="I74" s="252"/>
      <c r="L74" s="192"/>
      <c r="M74" s="196"/>
    </row>
    <row r="75" spans="3:13" ht="13.5" customHeight="1">
      <c r="C75" s="214"/>
      <c r="D75" s="214"/>
      <c r="F75" s="241"/>
      <c r="G75" s="251"/>
      <c r="H75" s="202"/>
      <c r="I75" s="252"/>
      <c r="L75" s="203"/>
      <c r="M75" s="207"/>
    </row>
    <row r="76" spans="3:13" ht="13.5" customHeight="1">
      <c r="C76" s="200"/>
      <c r="D76" s="200"/>
      <c r="E76" s="251"/>
      <c r="F76" s="251"/>
      <c r="G76" s="251"/>
      <c r="H76" s="192"/>
      <c r="I76" s="252"/>
      <c r="L76" s="200"/>
      <c r="M76" s="196"/>
    </row>
    <row r="77" spans="3:13" ht="13.5" customHeight="1">
      <c r="C77" s="200"/>
      <c r="D77" s="200"/>
      <c r="E77" s="241"/>
      <c r="F77" s="241"/>
      <c r="G77" s="251"/>
      <c r="H77" s="202"/>
      <c r="I77" s="253"/>
      <c r="L77" s="200"/>
      <c r="M77" s="196"/>
    </row>
    <row r="78" spans="3:13" ht="13.5" customHeight="1">
      <c r="C78" s="200"/>
      <c r="D78" s="200"/>
      <c r="F78" s="241"/>
      <c r="G78" s="251"/>
      <c r="H78" s="202"/>
      <c r="I78" s="252"/>
      <c r="L78" s="202"/>
      <c r="M78" s="196"/>
    </row>
    <row r="79" spans="3:13" ht="13.5" customHeight="1">
      <c r="C79" s="200"/>
      <c r="D79" s="200"/>
      <c r="E79" s="251"/>
      <c r="F79" s="251"/>
      <c r="G79" s="251"/>
      <c r="H79" s="192"/>
      <c r="I79" s="252"/>
      <c r="L79" s="208"/>
      <c r="M79" s="196"/>
    </row>
    <row r="80" spans="3:13" ht="13.5" customHeight="1">
      <c r="C80" s="208"/>
      <c r="D80" s="208"/>
      <c r="E80" s="241"/>
      <c r="F80" s="241"/>
      <c r="G80" s="251"/>
      <c r="H80" s="202"/>
      <c r="I80" s="253"/>
      <c r="L80" s="225"/>
      <c r="M80" s="196"/>
    </row>
    <row r="81" spans="3:13" ht="13.5" customHeight="1">
      <c r="C81" s="200"/>
      <c r="D81" s="200"/>
      <c r="F81" s="241"/>
      <c r="G81" s="251"/>
      <c r="H81" s="202"/>
      <c r="I81" s="252"/>
      <c r="L81" s="200"/>
      <c r="M81" s="196"/>
    </row>
    <row r="82" spans="3:13" ht="13.5" customHeight="1">
      <c r="C82" s="200"/>
      <c r="D82" s="200"/>
      <c r="E82" s="251"/>
      <c r="F82" s="251"/>
      <c r="G82" s="251"/>
      <c r="H82" s="192"/>
      <c r="I82" s="252"/>
      <c r="L82" s="202"/>
      <c r="M82" s="196"/>
    </row>
    <row r="83" spans="3:13" ht="13.5" customHeight="1">
      <c r="C83" s="208"/>
      <c r="D83" s="208"/>
      <c r="E83" s="241"/>
      <c r="F83" s="241"/>
      <c r="G83" s="251"/>
      <c r="H83" s="202"/>
      <c r="I83" s="253"/>
      <c r="L83" s="200"/>
      <c r="M83" s="196"/>
    </row>
    <row r="84" spans="3:13" ht="13.5" customHeight="1">
      <c r="C84" s="200"/>
      <c r="D84" s="200"/>
      <c r="F84" s="241"/>
      <c r="G84" s="251"/>
      <c r="H84" s="202"/>
      <c r="I84" s="252"/>
      <c r="L84" s="202"/>
      <c r="M84" s="196"/>
    </row>
    <row r="85" spans="6:9" ht="13.5" customHeight="1">
      <c r="F85" s="241"/>
      <c r="G85" s="251"/>
      <c r="H85" s="200"/>
      <c r="I85" s="252"/>
    </row>
    <row r="86" spans="6:9" ht="13.5" customHeight="1">
      <c r="F86" s="241"/>
      <c r="G86" s="251"/>
      <c r="H86" s="202"/>
      <c r="I86" s="252"/>
    </row>
    <row r="87" spans="6:9" ht="13.5" customHeight="1">
      <c r="F87" s="241"/>
      <c r="G87" s="251"/>
      <c r="H87" s="202"/>
      <c r="I87" s="252"/>
    </row>
    <row r="88" spans="6:9" ht="13.5" customHeight="1">
      <c r="F88" s="241"/>
      <c r="G88" s="251"/>
      <c r="H88" s="202"/>
      <c r="I88" s="252"/>
    </row>
    <row r="89" spans="6:9" ht="13.5" customHeight="1">
      <c r="F89" s="241"/>
      <c r="G89" s="251"/>
      <c r="H89" s="202"/>
      <c r="I89" s="252"/>
    </row>
    <row r="90" spans="5:9" ht="13.5" customHeight="1">
      <c r="E90" s="251"/>
      <c r="F90" s="251"/>
      <c r="G90" s="251"/>
      <c r="H90" s="192"/>
      <c r="I90" s="252"/>
    </row>
    <row r="91" spans="5:9" ht="13.5" customHeight="1">
      <c r="E91" s="241"/>
      <c r="F91" s="241"/>
      <c r="G91" s="251"/>
      <c r="H91" s="202"/>
      <c r="I91" s="253"/>
    </row>
    <row r="92" spans="6:9" ht="13.5" customHeight="1">
      <c r="F92" s="241"/>
      <c r="G92" s="251"/>
      <c r="H92" s="202"/>
      <c r="I92" s="252"/>
    </row>
    <row r="93" spans="5:9" ht="4.5" customHeight="1">
      <c r="E93" s="251"/>
      <c r="F93" s="251"/>
      <c r="G93" s="251"/>
      <c r="H93" s="200"/>
      <c r="I93" s="252"/>
    </row>
    <row r="94" spans="5:9" ht="11.25" customHeight="1">
      <c r="E94" s="241"/>
      <c r="F94" s="241"/>
      <c r="G94" s="251"/>
      <c r="H94" s="202"/>
      <c r="I94" s="253"/>
    </row>
    <row r="95" spans="6:9" ht="11.25" customHeight="1">
      <c r="F95" s="241"/>
      <c r="G95" s="251"/>
      <c r="H95" s="202"/>
      <c r="I95" s="192"/>
    </row>
    <row r="96" ht="11.25" customHeight="1">
      <c r="E96" s="211"/>
    </row>
    <row r="97" ht="11.25" customHeight="1">
      <c r="E97" s="211"/>
    </row>
    <row r="98" ht="11.25" customHeight="1"/>
  </sheetData>
  <sheetProtection/>
  <mergeCells count="50">
    <mergeCell ref="A7:B7"/>
    <mergeCell ref="A32:B32"/>
    <mergeCell ref="A16:B16"/>
    <mergeCell ref="A17:B17"/>
    <mergeCell ref="A18:B18"/>
    <mergeCell ref="A19:B19"/>
    <mergeCell ref="A8:B8"/>
    <mergeCell ref="A9:B9"/>
    <mergeCell ref="A10:B10"/>
    <mergeCell ref="A11:B11"/>
    <mergeCell ref="C4:D4"/>
    <mergeCell ref="E4:F4"/>
    <mergeCell ref="G4:H4"/>
    <mergeCell ref="A4:B5"/>
    <mergeCell ref="K29:L29"/>
    <mergeCell ref="A31:B31"/>
    <mergeCell ref="A29:B30"/>
    <mergeCell ref="C29:D29"/>
    <mergeCell ref="E29:F29"/>
    <mergeCell ref="G29:H29"/>
    <mergeCell ref="A47:B47"/>
    <mergeCell ref="A48:B48"/>
    <mergeCell ref="A39:B39"/>
    <mergeCell ref="A40:B40"/>
    <mergeCell ref="A45:B45"/>
    <mergeCell ref="A46:B46"/>
    <mergeCell ref="A41:B41"/>
    <mergeCell ref="A42:B42"/>
    <mergeCell ref="A43:B43"/>
    <mergeCell ref="A44:B44"/>
    <mergeCell ref="A23:B23"/>
    <mergeCell ref="A20:B20"/>
    <mergeCell ref="A37:B37"/>
    <mergeCell ref="A38:B38"/>
    <mergeCell ref="A33:B33"/>
    <mergeCell ref="A34:B34"/>
    <mergeCell ref="A35:B35"/>
    <mergeCell ref="A36:B36"/>
    <mergeCell ref="A26:L26"/>
    <mergeCell ref="I29:J29"/>
    <mergeCell ref="A15:B15"/>
    <mergeCell ref="A21:B21"/>
    <mergeCell ref="A22:B22"/>
    <mergeCell ref="A1:L1"/>
    <mergeCell ref="A12:B12"/>
    <mergeCell ref="A13:B13"/>
    <mergeCell ref="A14:B14"/>
    <mergeCell ref="I4:J4"/>
    <mergeCell ref="K4:L4"/>
    <mergeCell ref="A6:B6"/>
  </mergeCells>
  <printOptions/>
  <pageMargins left="0.7874015748031497" right="0.3937007874015748" top="0.7874015748031497" bottom="0.1968503937007874" header="0.3937007874015748" footer="0.1968503937007874"/>
  <pageSetup firstPageNumber="206" useFirstPageNumber="1" horizontalDpi="600" verticalDpi="600" orientation="portrait" paperSize="9" r:id="rId1"/>
  <headerFooter alignWithMargins="0">
    <oddHeader xml:space="preserve">&amp;L&amp;"ＭＳ 明朝,標準"&amp;8&amp;P　区 立 施 設&amp;R&amp;"ＭＳ 明朝,標準"&amp;8 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BJ69"/>
  <sheetViews>
    <sheetView zoomScalePageLayoutView="0" workbookViewId="0" topLeftCell="A1">
      <selection activeCell="M8" sqref="M8"/>
    </sheetView>
  </sheetViews>
  <sheetFormatPr defaultColWidth="15.625" defaultRowHeight="13.5"/>
  <cols>
    <col min="1" max="1" width="2.375" style="2" customWidth="1"/>
    <col min="2" max="2" width="17.875" style="2" customWidth="1"/>
    <col min="3" max="8" width="11.00390625" style="2" customWidth="1"/>
    <col min="9" max="9" width="4.375" style="2" customWidth="1"/>
    <col min="10" max="10" width="4.00390625" style="2" customWidth="1"/>
    <col min="11" max="55" width="9.375" style="2" customWidth="1"/>
    <col min="56" max="57" width="1.625" style="2" customWidth="1"/>
    <col min="58" max="58" width="1.75390625" style="2" customWidth="1"/>
    <col min="59" max="64" width="1.625" style="2" customWidth="1"/>
    <col min="65" max="65" width="4.75390625" style="2" customWidth="1"/>
    <col min="66" max="66" width="2.625" style="2" customWidth="1"/>
    <col min="67" max="82" width="2.00390625" style="2" customWidth="1"/>
    <col min="83" max="83" width="1.875" style="2" customWidth="1"/>
    <col min="84" max="16384" width="15.625" style="2" customWidth="1"/>
  </cols>
  <sheetData>
    <row r="1" spans="1:62" ht="18" customHeight="1">
      <c r="A1" s="522" t="s">
        <v>874</v>
      </c>
      <c r="B1" s="522"/>
      <c r="C1" s="522"/>
      <c r="D1" s="522"/>
      <c r="E1" s="522"/>
      <c r="F1" s="522"/>
      <c r="G1" s="522"/>
      <c r="H1" s="52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</row>
    <row r="2" ht="15" customHeight="1"/>
    <row r="3" spans="1:39" ht="15" customHeight="1" thickBot="1">
      <c r="A3" s="100" t="s">
        <v>301</v>
      </c>
      <c r="D3" s="4"/>
      <c r="F3" s="5"/>
      <c r="G3" s="6"/>
      <c r="H3" s="6"/>
      <c r="I3" s="6"/>
      <c r="M3" s="5"/>
      <c r="N3" s="5"/>
      <c r="O3" s="5"/>
      <c r="P3" s="5"/>
      <c r="AG3" s="3"/>
      <c r="AM3" s="7"/>
    </row>
    <row r="4" spans="1:55" ht="18" customHeight="1">
      <c r="A4" s="152"/>
      <c r="B4" s="39" t="s">
        <v>302</v>
      </c>
      <c r="C4" s="39" t="s">
        <v>33</v>
      </c>
      <c r="D4" s="39" t="s">
        <v>2</v>
      </c>
      <c r="E4" s="39" t="s">
        <v>303</v>
      </c>
      <c r="F4" s="39" t="s">
        <v>304</v>
      </c>
      <c r="G4" s="39" t="s">
        <v>305</v>
      </c>
      <c r="H4" s="152" t="s">
        <v>306</v>
      </c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</row>
    <row r="5" spans="1:55" ht="16.5" customHeight="1">
      <c r="A5" s="963" t="s">
        <v>307</v>
      </c>
      <c r="B5" s="964"/>
      <c r="C5" s="406">
        <f aca="true" t="shared" si="0" ref="C5:H5">SUM(C6:C16)</f>
        <v>1765689</v>
      </c>
      <c r="D5" s="406">
        <f t="shared" si="0"/>
        <v>141872</v>
      </c>
      <c r="E5" s="406">
        <f t="shared" si="0"/>
        <v>146174</v>
      </c>
      <c r="F5" s="406">
        <f t="shared" si="0"/>
        <v>143280</v>
      </c>
      <c r="G5" s="406">
        <f t="shared" si="0"/>
        <v>155286</v>
      </c>
      <c r="H5" s="406">
        <f t="shared" si="0"/>
        <v>155525</v>
      </c>
      <c r="I5" s="8"/>
      <c r="J5" s="8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0"/>
      <c r="AU5" s="10"/>
      <c r="AV5" s="10"/>
      <c r="AW5" s="10"/>
      <c r="AX5" s="10"/>
      <c r="AY5" s="13"/>
      <c r="AZ5" s="13"/>
      <c r="BA5" s="13"/>
      <c r="BB5" s="13"/>
      <c r="BC5" s="13"/>
    </row>
    <row r="6" spans="1:55" ht="16.5" customHeight="1">
      <c r="A6" s="128"/>
      <c r="B6" s="161" t="s">
        <v>308</v>
      </c>
      <c r="C6" s="110">
        <f>SUM(D6:H6)+SUM('P234'!C6:I6)</f>
        <v>280763</v>
      </c>
      <c r="D6" s="110">
        <v>22220</v>
      </c>
      <c r="E6" s="110">
        <v>22906</v>
      </c>
      <c r="F6" s="110">
        <v>24053</v>
      </c>
      <c r="G6" s="110">
        <v>25056</v>
      </c>
      <c r="H6" s="110">
        <v>24134</v>
      </c>
      <c r="I6" s="128"/>
      <c r="J6" s="128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77"/>
      <c r="AU6" s="77"/>
      <c r="AV6" s="77"/>
      <c r="AW6" s="77"/>
      <c r="AX6" s="77"/>
      <c r="AY6" s="14"/>
      <c r="AZ6" s="14"/>
      <c r="BA6" s="14"/>
      <c r="BB6" s="14"/>
      <c r="BC6" s="14"/>
    </row>
    <row r="7" spans="1:62" ht="16.5" customHeight="1">
      <c r="A7" s="36"/>
      <c r="B7" s="161" t="s">
        <v>342</v>
      </c>
      <c r="C7" s="110">
        <f>SUM(D7:H7)+SUM('P234'!C7:I7)</f>
        <v>196482</v>
      </c>
      <c r="D7" s="110">
        <v>15176</v>
      </c>
      <c r="E7" s="110">
        <v>16324</v>
      </c>
      <c r="F7" s="110">
        <v>16075</v>
      </c>
      <c r="G7" s="110">
        <v>16795</v>
      </c>
      <c r="H7" s="110">
        <v>17735</v>
      </c>
      <c r="I7" s="36"/>
      <c r="J7" s="36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F7" s="1"/>
      <c r="BG7" s="1"/>
      <c r="BH7" s="1"/>
      <c r="BI7" s="1"/>
      <c r="BJ7" s="1"/>
    </row>
    <row r="8" spans="1:62" ht="16.5" customHeight="1">
      <c r="A8" s="8"/>
      <c r="B8" s="161" t="s">
        <v>309</v>
      </c>
      <c r="C8" s="110">
        <f>SUM(D8:H8)+SUM('P234'!C8:I8)</f>
        <v>259968</v>
      </c>
      <c r="D8" s="110">
        <v>20741</v>
      </c>
      <c r="E8" s="110">
        <v>21108</v>
      </c>
      <c r="F8" s="110">
        <v>21608</v>
      </c>
      <c r="G8" s="110">
        <v>22768</v>
      </c>
      <c r="H8" s="110">
        <v>23090</v>
      </c>
      <c r="I8" s="8"/>
      <c r="J8" s="8"/>
      <c r="K8" s="15"/>
      <c r="L8" s="24"/>
      <c r="M8" s="24"/>
      <c r="N8" s="24"/>
      <c r="O8" s="24"/>
      <c r="P8" s="15"/>
      <c r="Q8" s="24"/>
      <c r="R8" s="24"/>
      <c r="S8" s="24"/>
      <c r="T8" s="24"/>
      <c r="U8" s="15"/>
      <c r="V8" s="24"/>
      <c r="W8" s="24"/>
      <c r="X8" s="24"/>
      <c r="Y8" s="24"/>
      <c r="Z8" s="15"/>
      <c r="AA8" s="24"/>
      <c r="AB8" s="24"/>
      <c r="AC8" s="24"/>
      <c r="AD8" s="24"/>
      <c r="AE8" s="15"/>
      <c r="AF8" s="24"/>
      <c r="AG8" s="24"/>
      <c r="AH8" s="24"/>
      <c r="AI8" s="24"/>
      <c r="AJ8" s="15"/>
      <c r="AK8" s="24"/>
      <c r="AL8" s="24"/>
      <c r="AM8" s="24"/>
      <c r="AN8" s="24"/>
      <c r="AO8" s="15"/>
      <c r="AP8" s="24"/>
      <c r="AQ8" s="24"/>
      <c r="AR8" s="10"/>
      <c r="AS8" s="24"/>
      <c r="AT8" s="15"/>
      <c r="AU8" s="24"/>
      <c r="AV8" s="24"/>
      <c r="AW8" s="10"/>
      <c r="AX8" s="24"/>
      <c r="AY8" s="15"/>
      <c r="AZ8" s="14"/>
      <c r="BA8" s="24"/>
      <c r="BB8" s="103"/>
      <c r="BC8" s="24"/>
      <c r="BF8" s="8"/>
      <c r="BG8" s="8"/>
      <c r="BH8" s="8"/>
      <c r="BI8" s="8"/>
      <c r="BJ8" s="8"/>
    </row>
    <row r="9" spans="1:62" ht="16.5" customHeight="1">
      <c r="A9" s="8"/>
      <c r="B9" s="161" t="s">
        <v>310</v>
      </c>
      <c r="C9" s="110">
        <f>SUM(D9:H9)+SUM('P234'!C9:I9)</f>
        <v>150557</v>
      </c>
      <c r="D9" s="110">
        <v>13149</v>
      </c>
      <c r="E9" s="110">
        <v>12788</v>
      </c>
      <c r="F9" s="110">
        <v>12254</v>
      </c>
      <c r="G9" s="110">
        <v>12974</v>
      </c>
      <c r="H9" s="110">
        <v>12918</v>
      </c>
      <c r="I9" s="8"/>
      <c r="J9" s="8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6"/>
      <c r="AU9" s="10"/>
      <c r="AV9" s="10"/>
      <c r="AW9" s="10"/>
      <c r="AX9" s="10"/>
      <c r="AY9" s="10"/>
      <c r="AZ9" s="10"/>
      <c r="BA9" s="10"/>
      <c r="BB9" s="10"/>
      <c r="BC9" s="10"/>
      <c r="BF9" s="11"/>
      <c r="BG9" s="11"/>
      <c r="BH9" s="11"/>
      <c r="BI9" s="11"/>
      <c r="BJ9" s="11"/>
    </row>
    <row r="10" spans="1:62" ht="16.5" customHeight="1">
      <c r="A10" s="8"/>
      <c r="B10" s="161" t="s">
        <v>311</v>
      </c>
      <c r="C10" s="110">
        <f>SUM(D10:H10)+SUM('P234'!C10:I10)</f>
        <v>171352</v>
      </c>
      <c r="D10" s="110">
        <v>13316</v>
      </c>
      <c r="E10" s="110">
        <v>14225</v>
      </c>
      <c r="F10" s="110">
        <v>14002</v>
      </c>
      <c r="G10" s="110">
        <v>15540</v>
      </c>
      <c r="H10" s="110">
        <v>15773</v>
      </c>
      <c r="I10" s="8"/>
      <c r="J10" s="8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F10" s="11"/>
      <c r="BG10" s="11"/>
      <c r="BH10" s="11"/>
      <c r="BI10" s="11"/>
      <c r="BJ10" s="11"/>
    </row>
    <row r="11" spans="1:62" ht="16.5" customHeight="1">
      <c r="A11" s="8"/>
      <c r="B11" s="161" t="s">
        <v>312</v>
      </c>
      <c r="C11" s="110">
        <f>SUM(D11:H11)+SUM('P234'!C11:I11)</f>
        <v>152557</v>
      </c>
      <c r="D11" s="110">
        <v>12308</v>
      </c>
      <c r="E11" s="110">
        <v>11835</v>
      </c>
      <c r="F11" s="110">
        <v>12354</v>
      </c>
      <c r="G11" s="110">
        <v>13234</v>
      </c>
      <c r="H11" s="110">
        <v>13176</v>
      </c>
      <c r="I11" s="8"/>
      <c r="J11" s="8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F11" s="11"/>
      <c r="BG11" s="11"/>
      <c r="BH11" s="11"/>
      <c r="BI11" s="11"/>
      <c r="BJ11" s="11"/>
    </row>
    <row r="12" spans="1:62" ht="16.5" customHeight="1">
      <c r="A12" s="8"/>
      <c r="B12" s="161" t="s">
        <v>313</v>
      </c>
      <c r="C12" s="110">
        <f>SUM(D12:H12)+SUM('P234'!C12:I12)</f>
        <v>268473</v>
      </c>
      <c r="D12" s="110">
        <v>21504</v>
      </c>
      <c r="E12" s="110">
        <v>22996</v>
      </c>
      <c r="F12" s="110">
        <v>19101</v>
      </c>
      <c r="G12" s="110">
        <v>23783</v>
      </c>
      <c r="H12" s="110">
        <v>24327</v>
      </c>
      <c r="I12" s="8"/>
      <c r="J12" s="8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F12" s="84"/>
      <c r="BG12" s="84"/>
      <c r="BH12" s="84"/>
      <c r="BI12" s="84"/>
      <c r="BJ12" s="84"/>
    </row>
    <row r="13" spans="2:62" ht="16.5" customHeight="1">
      <c r="B13" s="161" t="s">
        <v>314</v>
      </c>
      <c r="C13" s="110">
        <f>SUM(D13:H13)+SUM('P234'!C13:I13)</f>
        <v>92286</v>
      </c>
      <c r="D13" s="110">
        <v>7684</v>
      </c>
      <c r="E13" s="110">
        <v>7683</v>
      </c>
      <c r="F13" s="110">
        <v>8043</v>
      </c>
      <c r="G13" s="110">
        <v>8455</v>
      </c>
      <c r="H13" s="110">
        <v>8185</v>
      </c>
      <c r="I13" s="8"/>
      <c r="J13" s="8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F13" s="16"/>
      <c r="BG13" s="16"/>
      <c r="BH13" s="16"/>
      <c r="BI13" s="16"/>
      <c r="BJ13" s="16"/>
    </row>
    <row r="14" spans="2:55" ht="16.5" customHeight="1">
      <c r="B14" s="161" t="s">
        <v>315</v>
      </c>
      <c r="C14" s="110">
        <f>SUM(D14:H14)+SUM('P234'!C14:I14)</f>
        <v>102033</v>
      </c>
      <c r="D14" s="110">
        <v>8252</v>
      </c>
      <c r="E14" s="110">
        <v>8469</v>
      </c>
      <c r="F14" s="110">
        <v>8384</v>
      </c>
      <c r="G14" s="110">
        <v>8909</v>
      </c>
      <c r="H14" s="110">
        <v>8527</v>
      </c>
      <c r="I14" s="8"/>
      <c r="J14" s="8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</row>
    <row r="15" spans="2:55" ht="16.5" customHeight="1">
      <c r="B15" s="161" t="s">
        <v>316</v>
      </c>
      <c r="C15" s="110">
        <f>SUM(D15:H15)+SUM('P234'!C15:I15)</f>
        <v>56347</v>
      </c>
      <c r="D15" s="110">
        <v>4500</v>
      </c>
      <c r="E15" s="110">
        <v>4658</v>
      </c>
      <c r="F15" s="110">
        <v>4580</v>
      </c>
      <c r="G15" s="110">
        <v>4771</v>
      </c>
      <c r="H15" s="110">
        <v>4794</v>
      </c>
      <c r="I15" s="8"/>
      <c r="J15" s="8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</row>
    <row r="16" spans="2:55" ht="16.5" customHeight="1">
      <c r="B16" s="161" t="s">
        <v>317</v>
      </c>
      <c r="C16" s="110">
        <f>SUM(D16:H16)+SUM('P234'!C16:I16)</f>
        <v>34871</v>
      </c>
      <c r="D16" s="110">
        <v>3022</v>
      </c>
      <c r="E16" s="110">
        <v>3182</v>
      </c>
      <c r="F16" s="110">
        <v>2826</v>
      </c>
      <c r="G16" s="110">
        <v>3001</v>
      </c>
      <c r="H16" s="110">
        <v>2866</v>
      </c>
      <c r="I16" s="8"/>
      <c r="J16" s="8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</row>
    <row r="17" spans="2:55" ht="16.5" customHeight="1">
      <c r="B17" s="165"/>
      <c r="C17" s="110"/>
      <c r="D17" s="110"/>
      <c r="E17" s="110"/>
      <c r="F17" s="110"/>
      <c r="G17" s="110"/>
      <c r="H17" s="110"/>
      <c r="I17" s="8"/>
      <c r="J17" s="8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</row>
    <row r="18" spans="1:55" ht="16.5" customHeight="1">
      <c r="A18" s="961" t="s">
        <v>318</v>
      </c>
      <c r="B18" s="965"/>
      <c r="C18" s="406">
        <f aca="true" t="shared" si="1" ref="C18:H18">SUM(C19:C29)</f>
        <v>643635</v>
      </c>
      <c r="D18" s="406">
        <f t="shared" si="1"/>
        <v>49857</v>
      </c>
      <c r="E18" s="406">
        <f t="shared" si="1"/>
        <v>49096</v>
      </c>
      <c r="F18" s="406">
        <f t="shared" si="1"/>
        <v>50116</v>
      </c>
      <c r="G18" s="406">
        <f t="shared" si="1"/>
        <v>64750</v>
      </c>
      <c r="H18" s="406">
        <f t="shared" si="1"/>
        <v>64262</v>
      </c>
      <c r="I18" s="8"/>
      <c r="J18" s="8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</row>
    <row r="19" spans="2:55" ht="16.5" customHeight="1">
      <c r="B19" s="161" t="s">
        <v>308</v>
      </c>
      <c r="C19" s="110">
        <f>SUM(D19:H19)+SUM('P234'!C19:I19)</f>
        <v>79664</v>
      </c>
      <c r="D19" s="110">
        <v>5996</v>
      </c>
      <c r="E19" s="110">
        <v>5825</v>
      </c>
      <c r="F19" s="110">
        <v>6297</v>
      </c>
      <c r="G19" s="110">
        <v>7782</v>
      </c>
      <c r="H19" s="110">
        <v>8691</v>
      </c>
      <c r="I19" s="8"/>
      <c r="J19" s="8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</row>
    <row r="20" spans="2:55" ht="16.5" customHeight="1">
      <c r="B20" s="161" t="s">
        <v>342</v>
      </c>
      <c r="C20" s="110">
        <f>SUM(D20:H20)+SUM('P234'!C20:I20)</f>
        <v>57563</v>
      </c>
      <c r="D20" s="110">
        <v>4309</v>
      </c>
      <c r="E20" s="110">
        <v>4423</v>
      </c>
      <c r="F20" s="110">
        <v>4499</v>
      </c>
      <c r="G20" s="110">
        <v>5969</v>
      </c>
      <c r="H20" s="110">
        <v>6081</v>
      </c>
      <c r="I20" s="8"/>
      <c r="J20" s="8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</row>
    <row r="21" spans="2:55" ht="16.5" customHeight="1">
      <c r="B21" s="161" t="s">
        <v>309</v>
      </c>
      <c r="C21" s="110">
        <f>SUM(D21:H21)+SUM('P234'!C21:I21)</f>
        <v>113694</v>
      </c>
      <c r="D21" s="110">
        <v>9028</v>
      </c>
      <c r="E21" s="110">
        <v>9315</v>
      </c>
      <c r="F21" s="110">
        <v>9766</v>
      </c>
      <c r="G21" s="110">
        <v>11176</v>
      </c>
      <c r="H21" s="110">
        <v>11002</v>
      </c>
      <c r="I21" s="8"/>
      <c r="J21" s="8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</row>
    <row r="22" spans="2:55" ht="16.5" customHeight="1">
      <c r="B22" s="161" t="s">
        <v>310</v>
      </c>
      <c r="C22" s="110">
        <f>SUM(D22:H22)+SUM('P234'!C22:I22)</f>
        <v>58508</v>
      </c>
      <c r="D22" s="110">
        <v>4835</v>
      </c>
      <c r="E22" s="110">
        <v>4669</v>
      </c>
      <c r="F22" s="110">
        <v>4857</v>
      </c>
      <c r="G22" s="110">
        <v>5760</v>
      </c>
      <c r="H22" s="110">
        <v>5803</v>
      </c>
      <c r="I22" s="8"/>
      <c r="J22" s="8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</row>
    <row r="23" spans="2:54" ht="16.5" customHeight="1">
      <c r="B23" s="161" t="s">
        <v>311</v>
      </c>
      <c r="C23" s="110">
        <f>SUM(D23:H23)+SUM('P234'!C23:I23)</f>
        <v>64122</v>
      </c>
      <c r="D23" s="110">
        <v>4738</v>
      </c>
      <c r="E23" s="110">
        <v>4664</v>
      </c>
      <c r="F23" s="110">
        <v>5230</v>
      </c>
      <c r="G23" s="110">
        <v>6667</v>
      </c>
      <c r="H23" s="110">
        <v>6342</v>
      </c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10"/>
      <c r="AZ23" s="10"/>
      <c r="BA23" s="10"/>
      <c r="BB23" s="104"/>
    </row>
    <row r="24" spans="2:53" ht="16.5" customHeight="1">
      <c r="B24" s="161" t="s">
        <v>312</v>
      </c>
      <c r="C24" s="110">
        <f>SUM(D24:H24)+SUM('P234'!C24:I24)</f>
        <v>55153</v>
      </c>
      <c r="D24" s="110">
        <v>4451</v>
      </c>
      <c r="E24" s="110">
        <v>3884</v>
      </c>
      <c r="F24" s="110">
        <v>4422</v>
      </c>
      <c r="G24" s="110">
        <v>5195</v>
      </c>
      <c r="H24" s="110">
        <v>4946</v>
      </c>
      <c r="I24" s="13"/>
      <c r="AY24" s="10"/>
      <c r="AZ24" s="10"/>
      <c r="BA24" s="10"/>
    </row>
    <row r="25" spans="2:53" ht="16.5" customHeight="1">
      <c r="B25" s="161" t="s">
        <v>313</v>
      </c>
      <c r="C25" s="110">
        <f>SUM(D25:H25)+SUM('P234'!C25:I25)</f>
        <v>140951</v>
      </c>
      <c r="D25" s="110">
        <v>10924</v>
      </c>
      <c r="E25" s="110">
        <v>10596</v>
      </c>
      <c r="F25" s="110">
        <v>8909</v>
      </c>
      <c r="G25" s="110">
        <v>14735</v>
      </c>
      <c r="H25" s="110">
        <v>13918</v>
      </c>
      <c r="I25" s="13"/>
      <c r="AY25" s="10"/>
      <c r="AZ25" s="10"/>
      <c r="BA25" s="10"/>
    </row>
    <row r="26" spans="2:53" ht="16.5" customHeight="1">
      <c r="B26" s="161" t="s">
        <v>314</v>
      </c>
      <c r="C26" s="110">
        <f>SUM(D26:H26)+SUM('P234'!C26:I26)</f>
        <v>15106</v>
      </c>
      <c r="D26" s="110">
        <v>1165</v>
      </c>
      <c r="E26" s="110">
        <v>1219</v>
      </c>
      <c r="F26" s="110">
        <v>1350</v>
      </c>
      <c r="G26" s="110">
        <v>1464</v>
      </c>
      <c r="H26" s="110">
        <v>1417</v>
      </c>
      <c r="I26" s="13"/>
      <c r="AY26" s="10"/>
      <c r="AZ26" s="10"/>
      <c r="BA26" s="10"/>
    </row>
    <row r="27" spans="2:55" ht="16.5" customHeight="1">
      <c r="B27" s="161" t="s">
        <v>315</v>
      </c>
      <c r="C27" s="110">
        <f>SUM(D27:H27)+SUM('P234'!C27:I27)</f>
        <v>32930</v>
      </c>
      <c r="D27" s="110">
        <v>2450</v>
      </c>
      <c r="E27" s="110">
        <v>2527</v>
      </c>
      <c r="F27" s="110">
        <v>2713</v>
      </c>
      <c r="G27" s="110">
        <v>3411</v>
      </c>
      <c r="H27" s="110">
        <v>3447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</row>
    <row r="28" spans="2:53" ht="16.5" customHeight="1">
      <c r="B28" s="161" t="s">
        <v>316</v>
      </c>
      <c r="C28" s="110">
        <f>SUM(D28:H28)+SUM('P234'!C28:I28)</f>
        <v>21638</v>
      </c>
      <c r="D28" s="110">
        <v>1556</v>
      </c>
      <c r="E28" s="110">
        <v>1604</v>
      </c>
      <c r="F28" s="110">
        <v>1733</v>
      </c>
      <c r="G28" s="110">
        <v>2203</v>
      </c>
      <c r="H28" s="110">
        <v>2122</v>
      </c>
      <c r="I28" s="13"/>
      <c r="AY28" s="10"/>
      <c r="AZ28" s="10"/>
      <c r="BA28" s="10"/>
    </row>
    <row r="29" spans="2:9" ht="16.5" customHeight="1">
      <c r="B29" s="161" t="s">
        <v>317</v>
      </c>
      <c r="C29" s="110">
        <f>SUM(D29:H29)+SUM('P234'!C29:I29)</f>
        <v>4306</v>
      </c>
      <c r="D29" s="110">
        <v>405</v>
      </c>
      <c r="E29" s="110">
        <v>370</v>
      </c>
      <c r="F29" s="110">
        <v>340</v>
      </c>
      <c r="G29" s="110">
        <v>388</v>
      </c>
      <c r="H29" s="110">
        <v>493</v>
      </c>
      <c r="I29" s="13"/>
    </row>
    <row r="30" spans="2:55" ht="16.5" customHeight="1">
      <c r="B30" s="165"/>
      <c r="C30" s="110"/>
      <c r="D30" s="110"/>
      <c r="E30" s="110"/>
      <c r="F30" s="110"/>
      <c r="G30" s="110"/>
      <c r="H30" s="110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</row>
    <row r="31" spans="1:55" ht="16.5" customHeight="1">
      <c r="A31" s="961" t="s">
        <v>534</v>
      </c>
      <c r="B31" s="962"/>
      <c r="C31" s="406">
        <f aca="true" t="shared" si="2" ref="C31:H31">SUM(C32:C42)</f>
        <v>819396</v>
      </c>
      <c r="D31" s="406">
        <f t="shared" si="2"/>
        <v>68222</v>
      </c>
      <c r="E31" s="406">
        <f t="shared" si="2"/>
        <v>70039</v>
      </c>
      <c r="F31" s="406">
        <f t="shared" si="2"/>
        <v>66983</v>
      </c>
      <c r="G31" s="406">
        <f t="shared" si="2"/>
        <v>70636</v>
      </c>
      <c r="H31" s="406">
        <f t="shared" si="2"/>
        <v>65353</v>
      </c>
      <c r="I31" s="8"/>
      <c r="J31" s="8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</row>
    <row r="32" spans="2:55" ht="16.5" customHeight="1">
      <c r="B32" s="161" t="s">
        <v>308</v>
      </c>
      <c r="C32" s="110">
        <f>SUM(D32:H32)+SUM('P234'!C32:I32)</f>
        <v>125805</v>
      </c>
      <c r="D32" s="110">
        <v>10217</v>
      </c>
      <c r="E32" s="110">
        <v>10585</v>
      </c>
      <c r="F32" s="110">
        <v>11203</v>
      </c>
      <c r="G32" s="110">
        <v>10816</v>
      </c>
      <c r="H32" s="110">
        <v>9687</v>
      </c>
      <c r="I32" s="8"/>
      <c r="J32" s="8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</row>
    <row r="33" spans="2:55" ht="16.5" customHeight="1">
      <c r="B33" s="161" t="s">
        <v>342</v>
      </c>
      <c r="C33" s="110">
        <f>SUM(D33:H33)+SUM('P234'!C33:I33)</f>
        <v>83066</v>
      </c>
      <c r="D33" s="110">
        <v>6749</v>
      </c>
      <c r="E33" s="110">
        <v>7122</v>
      </c>
      <c r="F33" s="110">
        <v>6743</v>
      </c>
      <c r="G33" s="110">
        <v>6966</v>
      </c>
      <c r="H33" s="110">
        <v>6560</v>
      </c>
      <c r="I33" s="128"/>
      <c r="J33" s="128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</row>
    <row r="34" spans="2:55" ht="16.5" customHeight="1">
      <c r="B34" s="161" t="s">
        <v>309</v>
      </c>
      <c r="C34" s="110">
        <f>SUM(D34:H34)+SUM('P234'!C34:I34)</f>
        <v>149817</v>
      </c>
      <c r="D34" s="110">
        <v>12417</v>
      </c>
      <c r="E34" s="110">
        <v>12492</v>
      </c>
      <c r="F34" s="110">
        <v>12850</v>
      </c>
      <c r="G34" s="110">
        <v>12694</v>
      </c>
      <c r="H34" s="110">
        <v>12247</v>
      </c>
      <c r="I34" s="36"/>
      <c r="J34" s="36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</row>
    <row r="35" spans="2:55" ht="16.5" customHeight="1">
      <c r="B35" s="161" t="s">
        <v>310</v>
      </c>
      <c r="C35" s="110">
        <f>SUM(D35:H35)+SUM('P234'!C35:I35)</f>
        <v>65639</v>
      </c>
      <c r="D35" s="110">
        <v>5797</v>
      </c>
      <c r="E35" s="110">
        <v>5847</v>
      </c>
      <c r="F35" s="110">
        <v>5032</v>
      </c>
      <c r="G35" s="110">
        <v>5535</v>
      </c>
      <c r="H35" s="110">
        <v>5504</v>
      </c>
      <c r="I35" s="8"/>
      <c r="J35" s="8"/>
      <c r="K35" s="15"/>
      <c r="L35" s="24"/>
      <c r="M35" s="24"/>
      <c r="N35" s="24"/>
      <c r="O35" s="144"/>
      <c r="P35" s="145"/>
      <c r="Q35" s="145"/>
      <c r="R35" s="145"/>
      <c r="S35" s="145"/>
      <c r="T35" s="145"/>
      <c r="U35" s="24"/>
      <c r="V35" s="15"/>
      <c r="W35" s="24"/>
      <c r="X35" s="24"/>
      <c r="Y35" s="24"/>
      <c r="Z35" s="24"/>
      <c r="AA35" s="15"/>
      <c r="AB35" s="24"/>
      <c r="AC35" s="24"/>
      <c r="AD35" s="24"/>
      <c r="AE35" s="15"/>
      <c r="AF35" s="24"/>
      <c r="AG35" s="15"/>
      <c r="AH35" s="24"/>
      <c r="AI35" s="24"/>
      <c r="AJ35" s="10"/>
      <c r="AK35" s="24"/>
      <c r="AL35" s="24"/>
      <c r="AM35" s="15"/>
      <c r="AN35" s="24"/>
      <c r="AO35" s="24"/>
      <c r="AP35" s="24"/>
      <c r="AQ35" s="24"/>
      <c r="AR35" s="24"/>
      <c r="AS35" s="15"/>
      <c r="AT35" s="10"/>
      <c r="AU35" s="10"/>
      <c r="AV35" s="24"/>
      <c r="AW35" s="24"/>
      <c r="AX35" s="24"/>
      <c r="AY35" s="24"/>
      <c r="AZ35" s="24"/>
      <c r="BA35" s="24"/>
      <c r="BB35" s="24"/>
      <c r="BC35" s="24"/>
    </row>
    <row r="36" spans="2:55" ht="16.5" customHeight="1">
      <c r="B36" s="161" t="s">
        <v>311</v>
      </c>
      <c r="C36" s="110">
        <f>SUM(D36:H36)+SUM('P234'!C36:I36)</f>
        <v>74577</v>
      </c>
      <c r="D36" s="110">
        <v>5988</v>
      </c>
      <c r="E36" s="110">
        <v>6935</v>
      </c>
      <c r="F36" s="110">
        <v>6072</v>
      </c>
      <c r="G36" s="110">
        <v>6482</v>
      </c>
      <c r="H36" s="110">
        <v>5732</v>
      </c>
      <c r="I36" s="8"/>
      <c r="J36" s="8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</row>
    <row r="37" spans="2:55" ht="16.5" customHeight="1">
      <c r="B37" s="161" t="s">
        <v>312</v>
      </c>
      <c r="C37" s="110">
        <f>SUM(D37:H37)+SUM('P234'!C37:I37)</f>
        <v>80661</v>
      </c>
      <c r="D37" s="110">
        <v>6843</v>
      </c>
      <c r="E37" s="110">
        <v>6125</v>
      </c>
      <c r="F37" s="110">
        <v>6584</v>
      </c>
      <c r="G37" s="110">
        <v>6810</v>
      </c>
      <c r="H37" s="110">
        <v>5758</v>
      </c>
      <c r="I37" s="8"/>
      <c r="J37" s="8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</row>
    <row r="38" spans="2:55" ht="16.5" customHeight="1">
      <c r="B38" s="161" t="s">
        <v>313</v>
      </c>
      <c r="C38" s="110">
        <f>SUM(D38:H38)+SUM('P234'!C38:I38)</f>
        <v>123203</v>
      </c>
      <c r="D38" s="110">
        <v>10578</v>
      </c>
      <c r="E38" s="110">
        <v>11145</v>
      </c>
      <c r="F38" s="110">
        <v>8910</v>
      </c>
      <c r="G38" s="110">
        <v>11281</v>
      </c>
      <c r="H38" s="110">
        <v>10648</v>
      </c>
      <c r="I38" s="8"/>
      <c r="J38" s="8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</row>
    <row r="39" spans="2:55" ht="16.5" customHeight="1">
      <c r="B39" s="161" t="s">
        <v>314</v>
      </c>
      <c r="C39" s="110">
        <f>SUM(D39:H39)+SUM('P234'!C39:I39)</f>
        <v>47553</v>
      </c>
      <c r="D39" s="110">
        <v>3982</v>
      </c>
      <c r="E39" s="110">
        <v>4171</v>
      </c>
      <c r="F39" s="110">
        <v>3851</v>
      </c>
      <c r="G39" s="110">
        <v>4059</v>
      </c>
      <c r="H39" s="110">
        <v>3702</v>
      </c>
      <c r="I39" s="8"/>
      <c r="J39" s="8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</row>
    <row r="40" spans="2:55" ht="16.5" customHeight="1">
      <c r="B40" s="161" t="s">
        <v>315</v>
      </c>
      <c r="C40" s="110">
        <f>SUM(D40:H40)+SUM('P234'!C40:I40)</f>
        <v>35280</v>
      </c>
      <c r="D40" s="110">
        <v>2802</v>
      </c>
      <c r="E40" s="110">
        <v>2811</v>
      </c>
      <c r="F40" s="110">
        <v>2881</v>
      </c>
      <c r="G40" s="110">
        <v>3029</v>
      </c>
      <c r="H40" s="110">
        <v>2826</v>
      </c>
      <c r="I40" s="8"/>
      <c r="J40" s="8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</row>
    <row r="41" spans="2:55" ht="16.5" customHeight="1">
      <c r="B41" s="161" t="s">
        <v>316</v>
      </c>
      <c r="C41" s="110">
        <f>SUM(D41:H41)+SUM('P234'!C41:I41)</f>
        <v>18478</v>
      </c>
      <c r="D41" s="110">
        <v>1643</v>
      </c>
      <c r="E41" s="110">
        <v>1488</v>
      </c>
      <c r="F41" s="110">
        <v>1667</v>
      </c>
      <c r="G41" s="110">
        <v>1662</v>
      </c>
      <c r="H41" s="110">
        <v>1522</v>
      </c>
      <c r="I41" s="8"/>
      <c r="J41" s="8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</row>
    <row r="42" spans="2:55" ht="16.5" customHeight="1">
      <c r="B42" s="161" t="s">
        <v>317</v>
      </c>
      <c r="C42" s="110">
        <f>SUM(D42:H42)+SUM('P234'!C42:I42)</f>
        <v>15317</v>
      </c>
      <c r="D42" s="110">
        <v>1206</v>
      </c>
      <c r="E42" s="110">
        <v>1318</v>
      </c>
      <c r="F42" s="110">
        <v>1190</v>
      </c>
      <c r="G42" s="110">
        <v>1302</v>
      </c>
      <c r="H42" s="110">
        <v>1167</v>
      </c>
      <c r="I42" s="8"/>
      <c r="J42" s="8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</row>
    <row r="43" spans="1:55" ht="16.5" customHeight="1">
      <c r="A43" s="116"/>
      <c r="B43" s="166"/>
      <c r="C43" s="160"/>
      <c r="D43" s="160"/>
      <c r="E43" s="160"/>
      <c r="F43" s="160"/>
      <c r="G43" s="160"/>
      <c r="H43" s="160"/>
      <c r="I43" s="8"/>
      <c r="J43" s="8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</row>
    <row r="44" spans="8:55" ht="15" customHeight="1">
      <c r="H44" s="8"/>
      <c r="I44" s="8"/>
      <c r="J44" s="8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4"/>
    </row>
    <row r="45" spans="8:55" ht="15" customHeight="1">
      <c r="H45" s="8"/>
      <c r="I45" s="8"/>
      <c r="J45" s="8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</row>
    <row r="46" spans="8:55" ht="15" customHeight="1">
      <c r="H46" s="8"/>
      <c r="I46" s="8"/>
      <c r="J46" s="8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</row>
    <row r="47" spans="8:55" ht="15" customHeight="1">
      <c r="H47" s="8"/>
      <c r="I47" s="8"/>
      <c r="J47" s="8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64"/>
      <c r="BB47" s="64"/>
      <c r="BC47" s="64"/>
    </row>
    <row r="48" spans="8:55" ht="15" customHeight="1">
      <c r="H48" s="8"/>
      <c r="I48" s="8"/>
      <c r="J48" s="8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64"/>
      <c r="BB48" s="64"/>
      <c r="BC48" s="64"/>
    </row>
    <row r="49" spans="8:55" ht="15" customHeight="1">
      <c r="H49" s="8"/>
      <c r="I49" s="8"/>
      <c r="J49" s="8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  <c r="AW49" s="64"/>
      <c r="AX49" s="64"/>
      <c r="AY49" s="64"/>
      <c r="AZ49" s="64"/>
      <c r="BA49" s="64"/>
      <c r="BB49" s="64"/>
      <c r="BC49" s="64"/>
    </row>
    <row r="50" spans="8:14" ht="12">
      <c r="H50" s="27"/>
      <c r="I50" s="13"/>
      <c r="J50" s="28"/>
      <c r="M50" s="14"/>
      <c r="N50" s="36"/>
    </row>
    <row r="51" spans="8:14" ht="12">
      <c r="H51" s="27"/>
      <c r="I51" s="15"/>
      <c r="J51" s="28"/>
      <c r="M51" s="10"/>
      <c r="N51" s="8"/>
    </row>
    <row r="52" spans="8:14" ht="12">
      <c r="H52" s="27"/>
      <c r="I52" s="13"/>
      <c r="J52" s="31"/>
      <c r="M52" s="10"/>
      <c r="N52" s="8"/>
    </row>
    <row r="53" spans="8:14" ht="12">
      <c r="H53" s="27"/>
      <c r="I53" s="13"/>
      <c r="J53" s="28"/>
      <c r="M53" s="13"/>
      <c r="N53" s="8"/>
    </row>
    <row r="54" spans="8:14" ht="12">
      <c r="H54" s="27"/>
      <c r="I54" s="15"/>
      <c r="J54" s="28"/>
      <c r="M54" s="11"/>
      <c r="N54" s="8"/>
    </row>
    <row r="55" spans="8:10" ht="12">
      <c r="H55" s="27"/>
      <c r="I55" s="13"/>
      <c r="J55" s="31"/>
    </row>
    <row r="56" spans="8:10" ht="12">
      <c r="H56" s="27"/>
      <c r="I56" s="15"/>
      <c r="J56" s="28"/>
    </row>
    <row r="57" spans="8:10" ht="12">
      <c r="H57" s="27"/>
      <c r="I57" s="13"/>
      <c r="J57" s="31"/>
    </row>
    <row r="58" spans="8:10" ht="12">
      <c r="H58" s="27"/>
      <c r="I58" s="13"/>
      <c r="J58" s="28"/>
    </row>
    <row r="59" spans="8:10" ht="12">
      <c r="H59" s="27"/>
      <c r="I59" s="10"/>
      <c r="J59" s="28"/>
    </row>
    <row r="60" spans="8:10" ht="12">
      <c r="H60" s="27"/>
      <c r="I60" s="13"/>
      <c r="J60" s="28"/>
    </row>
    <row r="61" spans="8:10" ht="12">
      <c r="H61" s="27"/>
      <c r="I61" s="13"/>
      <c r="J61" s="28"/>
    </row>
    <row r="62" spans="8:10" ht="12">
      <c r="H62" s="27"/>
      <c r="I62" s="13"/>
      <c r="J62" s="28"/>
    </row>
    <row r="63" spans="8:10" ht="12">
      <c r="H63" s="27"/>
      <c r="I63" s="13"/>
      <c r="J63" s="28"/>
    </row>
    <row r="64" spans="8:10" ht="12">
      <c r="H64" s="27"/>
      <c r="I64" s="15"/>
      <c r="J64" s="28"/>
    </row>
    <row r="65" spans="8:10" ht="12">
      <c r="H65" s="27"/>
      <c r="I65" s="13"/>
      <c r="J65" s="31"/>
    </row>
    <row r="66" spans="8:10" ht="12">
      <c r="H66" s="27"/>
      <c r="I66" s="13"/>
      <c r="J66" s="28"/>
    </row>
    <row r="67" spans="8:10" ht="12">
      <c r="H67" s="27"/>
      <c r="I67" s="10"/>
      <c r="J67" s="28"/>
    </row>
    <row r="68" spans="8:10" ht="12">
      <c r="H68" s="27"/>
      <c r="I68" s="13"/>
      <c r="J68" s="31"/>
    </row>
    <row r="69" spans="8:10" ht="12">
      <c r="H69" s="27"/>
      <c r="I69" s="13"/>
      <c r="J69" s="15"/>
    </row>
  </sheetData>
  <sheetProtection/>
  <mergeCells count="4">
    <mergeCell ref="A1:H1"/>
    <mergeCell ref="A31:B31"/>
    <mergeCell ref="A5:B5"/>
    <mergeCell ref="A18:B18"/>
  </mergeCells>
  <printOptions/>
  <pageMargins left="0.7874015748031497" right="0" top="0.7874015748031497" bottom="0.1968503937007874" header="0.3937007874015748" footer="0.1968503937007874"/>
  <pageSetup firstPageNumber="233" useFirstPageNumber="1" horizontalDpi="600" verticalDpi="600" orientation="portrait" paperSize="9" r:id="rId2"/>
  <headerFooter alignWithMargins="0">
    <oddHeader xml:space="preserve">&amp;R&amp;"ＭＳ 明朝,標準"&amp;8区 立 施 設　&amp;P </oddHeader>
  </headerFooter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BH69"/>
  <sheetViews>
    <sheetView zoomScalePageLayoutView="0" workbookViewId="0" topLeftCell="A1">
      <selection activeCell="Z10" sqref="Z10"/>
    </sheetView>
  </sheetViews>
  <sheetFormatPr defaultColWidth="15.625" defaultRowHeight="13.5"/>
  <cols>
    <col min="1" max="1" width="2.375" style="2" customWidth="1"/>
    <col min="2" max="2" width="17.875" style="2" customWidth="1"/>
    <col min="3" max="9" width="9.375" style="2" customWidth="1"/>
    <col min="10" max="11" width="1.75390625" style="2" customWidth="1"/>
    <col min="12" max="12" width="2.875" style="2" customWidth="1"/>
    <col min="13" max="51" width="1.75390625" style="2" customWidth="1"/>
    <col min="52" max="52" width="2.375" style="2" customWidth="1"/>
    <col min="53" max="57" width="1.875" style="2" customWidth="1"/>
    <col min="58" max="61" width="1.37890625" style="2" customWidth="1"/>
    <col min="62" max="62" width="2.125" style="2" customWidth="1"/>
    <col min="63" max="72" width="1.37890625" style="2" customWidth="1"/>
    <col min="73" max="16384" width="15.625" style="2" customWidth="1"/>
  </cols>
  <sheetData>
    <row r="1" spans="1:60" ht="18" customHeight="1">
      <c r="A1" s="522" t="s">
        <v>875</v>
      </c>
      <c r="B1" s="522"/>
      <c r="C1" s="522"/>
      <c r="D1" s="522"/>
      <c r="E1" s="522"/>
      <c r="F1" s="522"/>
      <c r="G1" s="522"/>
      <c r="H1" s="522"/>
      <c r="I1" s="673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</row>
    <row r="2" ht="15" customHeight="1"/>
    <row r="3" spans="1:51" ht="15" customHeight="1" thickBot="1">
      <c r="A3" s="100" t="s">
        <v>341</v>
      </c>
      <c r="D3" s="4"/>
      <c r="F3" s="5"/>
      <c r="G3" s="6"/>
      <c r="H3" s="6"/>
      <c r="I3" s="19"/>
      <c r="J3" s="19"/>
      <c r="K3" s="19"/>
      <c r="L3" s="19"/>
      <c r="M3" s="19"/>
      <c r="N3" s="19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0"/>
      <c r="AO3" s="10"/>
      <c r="AQ3" s="10"/>
      <c r="AR3" s="53"/>
      <c r="AS3" s="53"/>
      <c r="AT3" s="53"/>
      <c r="AU3" s="53"/>
      <c r="AV3" s="53"/>
      <c r="AW3" s="53"/>
      <c r="AX3" s="53"/>
      <c r="AY3" s="7"/>
    </row>
    <row r="4" spans="1:60" ht="18" customHeight="1">
      <c r="A4" s="152"/>
      <c r="B4" s="39" t="s">
        <v>302</v>
      </c>
      <c r="C4" s="58" t="s">
        <v>319</v>
      </c>
      <c r="D4" s="57" t="s">
        <v>320</v>
      </c>
      <c r="E4" s="57" t="s">
        <v>321</v>
      </c>
      <c r="F4" s="57" t="s">
        <v>322</v>
      </c>
      <c r="G4" s="57" t="s">
        <v>3</v>
      </c>
      <c r="H4" s="56" t="s">
        <v>323</v>
      </c>
      <c r="I4" s="59" t="s">
        <v>324</v>
      </c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21"/>
      <c r="AZ4" s="21"/>
      <c r="BA4" s="21"/>
      <c r="BB4" s="21"/>
      <c r="BC4" s="21"/>
      <c r="BD4" s="21"/>
      <c r="BE4" s="21"/>
      <c r="BF4" s="21"/>
      <c r="BG4" s="21"/>
      <c r="BH4" s="21"/>
    </row>
    <row r="5" spans="1:60" ht="16.5" customHeight="1">
      <c r="A5" s="963" t="s">
        <v>307</v>
      </c>
      <c r="B5" s="964"/>
      <c r="C5" s="447">
        <f aca="true" t="shared" si="0" ref="C5:I5">SUM(C6:C16)</f>
        <v>142441</v>
      </c>
      <c r="D5" s="96">
        <f t="shared" si="0"/>
        <v>149204</v>
      </c>
      <c r="E5" s="96">
        <f t="shared" si="0"/>
        <v>147146</v>
      </c>
      <c r="F5" s="96">
        <f t="shared" si="0"/>
        <v>143399</v>
      </c>
      <c r="G5" s="96">
        <f t="shared" si="0"/>
        <v>135186</v>
      </c>
      <c r="H5" s="96">
        <f t="shared" si="0"/>
        <v>150613</v>
      </c>
      <c r="I5" s="96">
        <f t="shared" si="0"/>
        <v>155563</v>
      </c>
      <c r="J5" s="8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9"/>
      <c r="AZ5" s="9"/>
      <c r="BA5" s="9"/>
      <c r="BB5" s="9"/>
      <c r="BC5" s="9"/>
      <c r="BD5" s="9"/>
      <c r="BE5" s="9"/>
      <c r="BF5" s="9"/>
      <c r="BG5" s="9"/>
      <c r="BH5" s="9"/>
    </row>
    <row r="6" spans="1:56" ht="16.5" customHeight="1">
      <c r="A6" s="128"/>
      <c r="B6" s="161" t="s">
        <v>308</v>
      </c>
      <c r="C6" s="94">
        <v>22675</v>
      </c>
      <c r="D6" s="110">
        <v>24673</v>
      </c>
      <c r="E6" s="110">
        <v>23263</v>
      </c>
      <c r="F6" s="110">
        <v>23090</v>
      </c>
      <c r="G6" s="110">
        <v>18603</v>
      </c>
      <c r="H6" s="110">
        <v>24558</v>
      </c>
      <c r="I6" s="50">
        <v>25532</v>
      </c>
      <c r="J6" s="128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Z6" s="15"/>
      <c r="BB6" s="15"/>
      <c r="BD6" s="15"/>
    </row>
    <row r="7" spans="1:60" ht="16.5" customHeight="1">
      <c r="A7" s="36"/>
      <c r="B7" s="161" t="s">
        <v>342</v>
      </c>
      <c r="C7" s="94">
        <v>15823</v>
      </c>
      <c r="D7" s="110">
        <v>16897</v>
      </c>
      <c r="E7" s="110">
        <v>15667</v>
      </c>
      <c r="F7" s="110">
        <v>15534</v>
      </c>
      <c r="G7" s="110">
        <v>15746</v>
      </c>
      <c r="H7" s="110">
        <v>17000</v>
      </c>
      <c r="I7" s="50">
        <v>17710</v>
      </c>
      <c r="J7" s="36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1"/>
      <c r="AZ7" s="10"/>
      <c r="BA7" s="10"/>
      <c r="BB7" s="10"/>
      <c r="BC7" s="10"/>
      <c r="BD7" s="10"/>
      <c r="BE7" s="10"/>
      <c r="BF7" s="10"/>
      <c r="BG7" s="10"/>
      <c r="BH7" s="10"/>
    </row>
    <row r="8" spans="1:60" ht="16.5" customHeight="1">
      <c r="A8" s="8"/>
      <c r="B8" s="161" t="s">
        <v>309</v>
      </c>
      <c r="C8" s="94">
        <v>21398</v>
      </c>
      <c r="D8" s="110">
        <v>20166</v>
      </c>
      <c r="E8" s="110">
        <v>21703</v>
      </c>
      <c r="F8" s="110">
        <v>21165</v>
      </c>
      <c r="G8" s="110">
        <v>20839</v>
      </c>
      <c r="H8" s="110">
        <v>22567</v>
      </c>
      <c r="I8" s="50">
        <v>22815</v>
      </c>
      <c r="J8" s="8"/>
      <c r="K8" s="24"/>
      <c r="L8" s="24"/>
      <c r="M8" s="24"/>
      <c r="N8" s="24"/>
      <c r="O8" s="24"/>
      <c r="P8" s="24"/>
      <c r="Q8" s="24"/>
      <c r="R8" s="24"/>
      <c r="S8" s="10"/>
      <c r="T8" s="10"/>
      <c r="U8" s="10"/>
      <c r="V8" s="24"/>
      <c r="W8" s="24"/>
      <c r="X8" s="10"/>
      <c r="Y8" s="10"/>
      <c r="Z8" s="10"/>
      <c r="AA8" s="10"/>
      <c r="AB8" s="24"/>
      <c r="AC8" s="24"/>
      <c r="AD8" s="10"/>
      <c r="AE8" s="10"/>
      <c r="AF8" s="10"/>
      <c r="AG8" s="10"/>
      <c r="AH8" s="24"/>
      <c r="AI8" s="24"/>
      <c r="AJ8" s="10"/>
      <c r="AK8" s="10"/>
      <c r="AL8" s="10"/>
      <c r="AM8" s="10"/>
      <c r="AN8" s="24"/>
      <c r="AO8" s="24"/>
      <c r="AP8" s="10"/>
      <c r="AQ8" s="10"/>
      <c r="AR8" s="10"/>
      <c r="AS8" s="24"/>
      <c r="AT8" s="24"/>
      <c r="AU8" s="24"/>
      <c r="AV8" s="10"/>
      <c r="AW8" s="10"/>
      <c r="AX8" s="10"/>
      <c r="AY8" s="11"/>
      <c r="AZ8" s="10"/>
      <c r="BA8" s="10"/>
      <c r="BB8" s="10"/>
      <c r="BC8" s="10"/>
      <c r="BD8" s="10"/>
      <c r="BE8" s="10"/>
      <c r="BF8" s="10"/>
      <c r="BG8" s="10"/>
      <c r="BH8" s="10"/>
    </row>
    <row r="9" spans="1:60" ht="16.5" customHeight="1">
      <c r="A9" s="8"/>
      <c r="B9" s="161" t="s">
        <v>310</v>
      </c>
      <c r="C9" s="94">
        <v>12014</v>
      </c>
      <c r="D9" s="110">
        <v>12704</v>
      </c>
      <c r="E9" s="110">
        <v>12331</v>
      </c>
      <c r="F9" s="110">
        <v>12055</v>
      </c>
      <c r="G9" s="110">
        <v>11716</v>
      </c>
      <c r="H9" s="110">
        <v>12620</v>
      </c>
      <c r="I9" s="50">
        <v>13034</v>
      </c>
      <c r="J9" s="8"/>
      <c r="K9" s="13"/>
      <c r="L9" s="13"/>
      <c r="M9" s="13"/>
      <c r="N9" s="13"/>
      <c r="O9" s="13"/>
      <c r="P9" s="13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</row>
    <row r="10" spans="1:60" ht="16.5" customHeight="1">
      <c r="A10" s="8"/>
      <c r="B10" s="161" t="s">
        <v>311</v>
      </c>
      <c r="C10" s="94">
        <v>13879</v>
      </c>
      <c r="D10" s="110">
        <v>13421</v>
      </c>
      <c r="E10" s="110">
        <v>14878</v>
      </c>
      <c r="F10" s="110">
        <v>13910</v>
      </c>
      <c r="G10" s="110">
        <v>12851</v>
      </c>
      <c r="H10" s="110">
        <v>14601</v>
      </c>
      <c r="I10" s="50">
        <v>14956</v>
      </c>
      <c r="J10" s="8"/>
      <c r="K10" s="13"/>
      <c r="L10" s="13"/>
      <c r="M10" s="13"/>
      <c r="N10" s="13"/>
      <c r="O10" s="13"/>
      <c r="P10" s="13"/>
      <c r="Q10" s="10"/>
      <c r="R10" s="10"/>
      <c r="S10" s="10"/>
      <c r="T10" s="10"/>
      <c r="U10" s="10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1"/>
      <c r="AZ10" s="10"/>
      <c r="BA10" s="10"/>
      <c r="BB10" s="10"/>
      <c r="BC10" s="10"/>
      <c r="BD10" s="10"/>
      <c r="BE10" s="10"/>
      <c r="BF10" s="10"/>
      <c r="BG10" s="10"/>
      <c r="BH10" s="10"/>
    </row>
    <row r="11" spans="1:60" ht="16.5" customHeight="1">
      <c r="A11" s="8"/>
      <c r="B11" s="161" t="s">
        <v>312</v>
      </c>
      <c r="C11" s="94">
        <v>12382</v>
      </c>
      <c r="D11" s="110">
        <v>13553</v>
      </c>
      <c r="E11" s="110">
        <v>12966</v>
      </c>
      <c r="F11" s="110">
        <v>12656</v>
      </c>
      <c r="G11" s="110">
        <v>12147</v>
      </c>
      <c r="H11" s="110">
        <v>12966</v>
      </c>
      <c r="I11" s="50">
        <v>12980</v>
      </c>
      <c r="J11" s="8"/>
      <c r="K11" s="13"/>
      <c r="L11" s="13"/>
      <c r="M11" s="13"/>
      <c r="N11" s="13"/>
      <c r="O11" s="13"/>
      <c r="P11" s="13"/>
      <c r="Q11" s="10"/>
      <c r="R11" s="10"/>
      <c r="S11" s="10"/>
      <c r="T11" s="10"/>
      <c r="U11" s="10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</row>
    <row r="12" spans="1:60" ht="16.5" customHeight="1">
      <c r="A12" s="8"/>
      <c r="B12" s="161" t="s">
        <v>313</v>
      </c>
      <c r="C12" s="94">
        <v>21381</v>
      </c>
      <c r="D12" s="110">
        <v>23201</v>
      </c>
      <c r="E12" s="110">
        <v>22589</v>
      </c>
      <c r="F12" s="110">
        <v>21575</v>
      </c>
      <c r="G12" s="110">
        <v>20959</v>
      </c>
      <c r="H12" s="110">
        <v>23005</v>
      </c>
      <c r="I12" s="50">
        <v>24052</v>
      </c>
      <c r="J12" s="8"/>
      <c r="K12" s="13"/>
      <c r="L12" s="13"/>
      <c r="M12" s="13"/>
      <c r="N12" s="13"/>
      <c r="O12" s="13"/>
      <c r="P12" s="13"/>
      <c r="Q12" s="10"/>
      <c r="R12" s="10"/>
      <c r="S12" s="10"/>
      <c r="T12" s="10"/>
      <c r="U12" s="10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24"/>
      <c r="AZ12" s="15"/>
      <c r="BA12" s="24"/>
      <c r="BB12" s="15"/>
      <c r="BC12" s="24"/>
      <c r="BD12" s="15"/>
      <c r="BE12" s="24"/>
      <c r="BF12" s="24"/>
      <c r="BG12" s="24"/>
      <c r="BH12" s="24"/>
    </row>
    <row r="13" spans="2:60" ht="16.5" customHeight="1">
      <c r="B13" s="161" t="s">
        <v>314</v>
      </c>
      <c r="C13" s="94">
        <v>7624</v>
      </c>
      <c r="D13" s="110">
        <v>7886</v>
      </c>
      <c r="E13" s="110">
        <v>7662</v>
      </c>
      <c r="F13" s="110">
        <v>7465</v>
      </c>
      <c r="G13" s="110">
        <v>6824</v>
      </c>
      <c r="H13" s="110">
        <v>7336</v>
      </c>
      <c r="I13" s="50">
        <v>7439</v>
      </c>
      <c r="J13" s="8"/>
      <c r="K13" s="13"/>
      <c r="L13" s="13"/>
      <c r="M13" s="13"/>
      <c r="N13" s="13"/>
      <c r="O13" s="13"/>
      <c r="P13" s="13"/>
      <c r="Q13" s="10"/>
      <c r="R13" s="10"/>
      <c r="S13" s="10"/>
      <c r="T13" s="10"/>
      <c r="U13" s="10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</row>
    <row r="14" spans="2:60" ht="16.5" customHeight="1">
      <c r="B14" s="161" t="s">
        <v>315</v>
      </c>
      <c r="C14" s="94">
        <v>8111</v>
      </c>
      <c r="D14" s="110">
        <v>8815</v>
      </c>
      <c r="E14" s="110">
        <v>8497</v>
      </c>
      <c r="F14" s="110">
        <v>8386</v>
      </c>
      <c r="G14" s="110">
        <v>8198</v>
      </c>
      <c r="H14" s="110">
        <v>8557</v>
      </c>
      <c r="I14" s="50">
        <v>8928</v>
      </c>
      <c r="J14" s="8"/>
      <c r="K14" s="13"/>
      <c r="L14" s="13"/>
      <c r="M14" s="13"/>
      <c r="N14" s="13"/>
      <c r="O14" s="13"/>
      <c r="P14" s="13"/>
      <c r="Q14" s="10"/>
      <c r="R14" s="10"/>
      <c r="S14" s="10"/>
      <c r="T14" s="10"/>
      <c r="U14" s="10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</row>
    <row r="15" spans="2:60" ht="16.5" customHeight="1">
      <c r="B15" s="161" t="s">
        <v>316</v>
      </c>
      <c r="C15" s="94">
        <v>4502</v>
      </c>
      <c r="D15" s="110">
        <v>4870</v>
      </c>
      <c r="E15" s="110">
        <v>4675</v>
      </c>
      <c r="F15" s="110">
        <v>4582</v>
      </c>
      <c r="G15" s="110">
        <v>4475</v>
      </c>
      <c r="H15" s="110">
        <v>4798</v>
      </c>
      <c r="I15" s="50">
        <v>5142</v>
      </c>
      <c r="J15" s="8"/>
      <c r="K15" s="13"/>
      <c r="L15" s="13"/>
      <c r="M15" s="13"/>
      <c r="N15" s="13"/>
      <c r="O15" s="13"/>
      <c r="P15" s="13"/>
      <c r="Q15" s="10"/>
      <c r="R15" s="10"/>
      <c r="S15" s="10"/>
      <c r="T15" s="10"/>
      <c r="U15" s="10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</row>
    <row r="16" spans="2:60" ht="16.5" customHeight="1">
      <c r="B16" s="161" t="s">
        <v>317</v>
      </c>
      <c r="C16" s="94">
        <v>2652</v>
      </c>
      <c r="D16" s="110">
        <v>3018</v>
      </c>
      <c r="E16" s="110">
        <v>2915</v>
      </c>
      <c r="F16" s="110">
        <v>2981</v>
      </c>
      <c r="G16" s="110">
        <v>2828</v>
      </c>
      <c r="H16" s="110">
        <v>2605</v>
      </c>
      <c r="I16" s="50">
        <v>2975</v>
      </c>
      <c r="J16" s="8"/>
      <c r="K16" s="13"/>
      <c r="L16" s="13"/>
      <c r="M16" s="13"/>
      <c r="N16" s="13"/>
      <c r="O16" s="13"/>
      <c r="P16" s="13"/>
      <c r="Q16" s="10"/>
      <c r="R16" s="10"/>
      <c r="S16" s="10"/>
      <c r="T16" s="10"/>
      <c r="U16" s="10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1"/>
      <c r="AZ16" s="10"/>
      <c r="BA16" s="10"/>
      <c r="BB16" s="10"/>
      <c r="BC16" s="10"/>
      <c r="BD16" s="10"/>
      <c r="BE16" s="10"/>
      <c r="BF16" s="10"/>
      <c r="BG16" s="10"/>
      <c r="BH16" s="10"/>
    </row>
    <row r="17" spans="2:60" ht="16.5" customHeight="1">
      <c r="B17" s="165"/>
      <c r="C17" s="94"/>
      <c r="D17" s="131"/>
      <c r="E17" s="131"/>
      <c r="F17" s="131"/>
      <c r="G17" s="131"/>
      <c r="H17" s="131"/>
      <c r="I17" s="107"/>
      <c r="J17" s="8"/>
      <c r="K17" s="13"/>
      <c r="L17" s="13"/>
      <c r="M17" s="13"/>
      <c r="N17" s="13"/>
      <c r="O17" s="13"/>
      <c r="P17" s="13"/>
      <c r="Q17" s="10"/>
      <c r="R17" s="10"/>
      <c r="S17" s="10"/>
      <c r="T17" s="10"/>
      <c r="U17" s="10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</row>
    <row r="18" spans="1:50" ht="16.5" customHeight="1">
      <c r="A18" s="961" t="s">
        <v>318</v>
      </c>
      <c r="B18" s="965"/>
      <c r="C18" s="448">
        <f aca="true" t="shared" si="1" ref="C18:I18">SUM(C19:C29)</f>
        <v>51315</v>
      </c>
      <c r="D18" s="96">
        <f t="shared" si="1"/>
        <v>53398</v>
      </c>
      <c r="E18" s="96">
        <f t="shared" si="1"/>
        <v>54704</v>
      </c>
      <c r="F18" s="96">
        <f t="shared" si="1"/>
        <v>50802</v>
      </c>
      <c r="G18" s="96">
        <f t="shared" si="1"/>
        <v>48670</v>
      </c>
      <c r="H18" s="96">
        <f t="shared" si="1"/>
        <v>53045</v>
      </c>
      <c r="I18" s="96">
        <f t="shared" si="1"/>
        <v>53620</v>
      </c>
      <c r="J18" s="8"/>
      <c r="K18" s="13"/>
      <c r="L18" s="13"/>
      <c r="M18" s="13"/>
      <c r="N18" s="13"/>
      <c r="O18" s="13"/>
      <c r="P18" s="13"/>
      <c r="Q18" s="10"/>
      <c r="R18" s="10"/>
      <c r="S18" s="10"/>
      <c r="T18" s="10"/>
      <c r="U18" s="10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</row>
    <row r="19" spans="2:50" ht="16.5" customHeight="1">
      <c r="B19" s="161" t="s">
        <v>308</v>
      </c>
      <c r="C19" s="94">
        <v>5968</v>
      </c>
      <c r="D19" s="110">
        <v>6626</v>
      </c>
      <c r="E19" s="110">
        <v>6810</v>
      </c>
      <c r="F19" s="110">
        <v>6467</v>
      </c>
      <c r="G19" s="110">
        <v>5427</v>
      </c>
      <c r="H19" s="110">
        <v>6702</v>
      </c>
      <c r="I19" s="50">
        <v>7073</v>
      </c>
      <c r="J19" s="8"/>
      <c r="K19" s="13"/>
      <c r="L19" s="13"/>
      <c r="M19" s="13"/>
      <c r="N19" s="13"/>
      <c r="O19" s="13"/>
      <c r="P19" s="13"/>
      <c r="Q19" s="10"/>
      <c r="R19" s="10"/>
      <c r="S19" s="10"/>
      <c r="T19" s="10"/>
      <c r="U19" s="10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</row>
    <row r="20" spans="2:50" ht="16.5" customHeight="1">
      <c r="B20" s="161" t="s">
        <v>342</v>
      </c>
      <c r="C20" s="94">
        <v>4448</v>
      </c>
      <c r="D20" s="110">
        <v>4906</v>
      </c>
      <c r="E20" s="110">
        <v>4356</v>
      </c>
      <c r="F20" s="110">
        <v>4805</v>
      </c>
      <c r="G20" s="110">
        <v>4448</v>
      </c>
      <c r="H20" s="110">
        <v>4642</v>
      </c>
      <c r="I20" s="50">
        <v>4677</v>
      </c>
      <c r="J20" s="8"/>
      <c r="K20" s="13"/>
      <c r="L20" s="13"/>
      <c r="M20" s="13"/>
      <c r="N20" s="13"/>
      <c r="O20" s="13"/>
      <c r="P20" s="13"/>
      <c r="Q20" s="10"/>
      <c r="R20" s="10"/>
      <c r="S20" s="10"/>
      <c r="T20" s="10"/>
      <c r="U20" s="10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</row>
    <row r="21" spans="2:50" ht="16.5" customHeight="1">
      <c r="B21" s="161" t="s">
        <v>309</v>
      </c>
      <c r="C21" s="94">
        <v>8951</v>
      </c>
      <c r="D21" s="110">
        <v>8827</v>
      </c>
      <c r="E21" s="110">
        <v>10254</v>
      </c>
      <c r="F21" s="110">
        <v>8724</v>
      </c>
      <c r="G21" s="110">
        <v>8279</v>
      </c>
      <c r="H21" s="110">
        <v>9391</v>
      </c>
      <c r="I21" s="50">
        <v>8981</v>
      </c>
      <c r="J21" s="8"/>
      <c r="K21" s="13"/>
      <c r="L21" s="13"/>
      <c r="M21" s="13"/>
      <c r="N21" s="13"/>
      <c r="O21" s="13"/>
      <c r="P21" s="13"/>
      <c r="Q21" s="10"/>
      <c r="R21" s="10"/>
      <c r="S21" s="10"/>
      <c r="T21" s="10"/>
      <c r="U21" s="10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</row>
    <row r="22" spans="2:50" ht="16.5" customHeight="1">
      <c r="B22" s="161" t="s">
        <v>310</v>
      </c>
      <c r="C22" s="94">
        <v>4533</v>
      </c>
      <c r="D22" s="110">
        <v>5132</v>
      </c>
      <c r="E22" s="110">
        <v>5018</v>
      </c>
      <c r="F22" s="110">
        <v>4487</v>
      </c>
      <c r="G22" s="110">
        <v>4456</v>
      </c>
      <c r="H22" s="110">
        <v>4556</v>
      </c>
      <c r="I22" s="50">
        <v>4402</v>
      </c>
      <c r="J22" s="8"/>
      <c r="K22" s="13"/>
      <c r="L22" s="13"/>
      <c r="M22" s="13"/>
      <c r="N22" s="13"/>
      <c r="O22" s="13"/>
      <c r="P22" s="13"/>
      <c r="Q22" s="10"/>
      <c r="R22" s="10"/>
      <c r="S22" s="10"/>
      <c r="T22" s="10"/>
      <c r="U22" s="10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</row>
    <row r="23" spans="2:50" ht="16.5" customHeight="1">
      <c r="B23" s="161" t="s">
        <v>311</v>
      </c>
      <c r="C23" s="94">
        <v>5430</v>
      </c>
      <c r="D23" s="110">
        <v>4933</v>
      </c>
      <c r="E23" s="110">
        <v>5761</v>
      </c>
      <c r="F23" s="110">
        <v>5159</v>
      </c>
      <c r="G23" s="110">
        <v>4552</v>
      </c>
      <c r="H23" s="110">
        <v>5279</v>
      </c>
      <c r="I23" s="50">
        <v>5367</v>
      </c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</row>
    <row r="24" spans="2:9" ht="16.5" customHeight="1">
      <c r="B24" s="161" t="s">
        <v>312</v>
      </c>
      <c r="C24" s="94">
        <v>4274</v>
      </c>
      <c r="D24" s="110">
        <v>5059</v>
      </c>
      <c r="E24" s="110">
        <v>4565</v>
      </c>
      <c r="F24" s="110">
        <v>4301</v>
      </c>
      <c r="G24" s="110">
        <v>4512</v>
      </c>
      <c r="H24" s="110">
        <v>4878</v>
      </c>
      <c r="I24" s="50">
        <v>4666</v>
      </c>
    </row>
    <row r="25" spans="2:9" ht="16.5" customHeight="1">
      <c r="B25" s="161" t="s">
        <v>313</v>
      </c>
      <c r="C25" s="94">
        <v>11854</v>
      </c>
      <c r="D25" s="110">
        <v>11369</v>
      </c>
      <c r="E25" s="110">
        <v>11735</v>
      </c>
      <c r="F25" s="110">
        <v>10916</v>
      </c>
      <c r="G25" s="110">
        <v>11796</v>
      </c>
      <c r="H25" s="110">
        <v>11791</v>
      </c>
      <c r="I25" s="50">
        <v>12408</v>
      </c>
    </row>
    <row r="26" spans="2:50" ht="16.5" customHeight="1">
      <c r="B26" s="161" t="s">
        <v>314</v>
      </c>
      <c r="C26" s="94">
        <v>1298</v>
      </c>
      <c r="D26" s="110">
        <v>1238</v>
      </c>
      <c r="E26" s="110">
        <v>1244</v>
      </c>
      <c r="F26" s="110">
        <v>1119</v>
      </c>
      <c r="G26" s="110">
        <v>952</v>
      </c>
      <c r="H26" s="110">
        <v>1314</v>
      </c>
      <c r="I26" s="50">
        <v>1326</v>
      </c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</row>
    <row r="27" spans="2:50" ht="16.5" customHeight="1">
      <c r="B27" s="161" t="s">
        <v>315</v>
      </c>
      <c r="C27" s="94">
        <v>2510</v>
      </c>
      <c r="D27" s="110">
        <v>2979</v>
      </c>
      <c r="E27" s="110">
        <v>2742</v>
      </c>
      <c r="F27" s="110">
        <v>2628</v>
      </c>
      <c r="G27" s="110">
        <v>2353</v>
      </c>
      <c r="H27" s="110">
        <v>2410</v>
      </c>
      <c r="I27" s="50">
        <v>2760</v>
      </c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4"/>
      <c r="AN27" s="164"/>
      <c r="AO27" s="164"/>
      <c r="AP27" s="164"/>
      <c r="AQ27" s="164"/>
      <c r="AR27" s="164"/>
      <c r="AS27" s="167"/>
      <c r="AT27" s="167"/>
      <c r="AU27" s="167"/>
      <c r="AV27" s="167"/>
      <c r="AW27" s="167"/>
      <c r="AX27" s="167"/>
    </row>
    <row r="28" spans="2:50" ht="16.5" customHeight="1">
      <c r="B28" s="161" t="s">
        <v>316</v>
      </c>
      <c r="C28" s="94">
        <v>1717</v>
      </c>
      <c r="D28" s="110">
        <v>1965</v>
      </c>
      <c r="E28" s="110">
        <v>1887</v>
      </c>
      <c r="F28" s="110">
        <v>1846</v>
      </c>
      <c r="G28" s="110">
        <v>1548</v>
      </c>
      <c r="H28" s="110">
        <v>1803</v>
      </c>
      <c r="I28" s="50">
        <v>1654</v>
      </c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168"/>
      <c r="W28" s="168"/>
      <c r="X28" s="168"/>
      <c r="Y28" s="168"/>
      <c r="Z28" s="168"/>
      <c r="AA28" s="168"/>
      <c r="AB28" s="168"/>
      <c r="AC28" s="168"/>
      <c r="AD28" s="168"/>
      <c r="AE28" s="168"/>
      <c r="AF28" s="168"/>
      <c r="AG28" s="168"/>
      <c r="AH28" s="168"/>
      <c r="AI28" s="168"/>
      <c r="AJ28" s="168"/>
      <c r="AK28" s="168"/>
      <c r="AL28" s="168"/>
      <c r="AM28" s="77"/>
      <c r="AN28" s="77"/>
      <c r="AO28" s="77"/>
      <c r="AP28" s="77"/>
      <c r="AQ28" s="77"/>
      <c r="AR28" s="77"/>
      <c r="AS28" s="168"/>
      <c r="AT28" s="168"/>
      <c r="AU28" s="168"/>
      <c r="AV28" s="168"/>
      <c r="AW28" s="168"/>
      <c r="AX28" s="168"/>
    </row>
    <row r="29" spans="2:44" ht="16.5" customHeight="1">
      <c r="B29" s="161" t="s">
        <v>317</v>
      </c>
      <c r="C29" s="94">
        <v>332</v>
      </c>
      <c r="D29" s="110">
        <v>364</v>
      </c>
      <c r="E29" s="110">
        <v>332</v>
      </c>
      <c r="F29" s="110">
        <v>350</v>
      </c>
      <c r="G29" s="110">
        <v>347</v>
      </c>
      <c r="H29" s="110">
        <v>279</v>
      </c>
      <c r="I29" s="50">
        <v>306</v>
      </c>
      <c r="AM29" s="24"/>
      <c r="AN29" s="24"/>
      <c r="AO29" s="24"/>
      <c r="AP29" s="24"/>
      <c r="AQ29" s="24"/>
      <c r="AR29" s="24"/>
    </row>
    <row r="30" spans="2:45" ht="16.5" customHeight="1">
      <c r="B30" s="165"/>
      <c r="C30" s="94"/>
      <c r="D30" s="131"/>
      <c r="E30" s="131"/>
      <c r="F30" s="131"/>
      <c r="G30" s="131"/>
      <c r="H30" s="131"/>
      <c r="I30" s="107"/>
      <c r="M30" s="38"/>
      <c r="S30" s="38"/>
      <c r="Y30" s="38"/>
      <c r="AF30" s="38"/>
      <c r="AM30" s="15"/>
      <c r="AN30" s="24"/>
      <c r="AO30" s="24"/>
      <c r="AP30" s="24"/>
      <c r="AQ30" s="24"/>
      <c r="AR30" s="24"/>
      <c r="AS30" s="38"/>
    </row>
    <row r="31" spans="1:50" ht="16.5" customHeight="1">
      <c r="A31" s="961" t="s">
        <v>534</v>
      </c>
      <c r="B31" s="962"/>
      <c r="C31" s="448">
        <f aca="true" t="shared" si="2" ref="C31:I31">SUM(C32:C42)</f>
        <v>63072</v>
      </c>
      <c r="D31" s="96">
        <f t="shared" si="2"/>
        <v>70446</v>
      </c>
      <c r="E31" s="96">
        <f t="shared" si="2"/>
        <v>71535</v>
      </c>
      <c r="F31" s="96">
        <f t="shared" si="2"/>
        <v>67234</v>
      </c>
      <c r="G31" s="96">
        <f t="shared" si="2"/>
        <v>62163</v>
      </c>
      <c r="H31" s="96">
        <f t="shared" si="2"/>
        <v>71023</v>
      </c>
      <c r="I31" s="96">
        <f t="shared" si="2"/>
        <v>72690</v>
      </c>
      <c r="J31" s="164"/>
      <c r="K31" s="164"/>
      <c r="L31" s="164"/>
      <c r="M31" s="164"/>
      <c r="N31" s="164"/>
      <c r="O31" s="164"/>
      <c r="P31" s="164"/>
      <c r="Q31" s="164"/>
      <c r="R31" s="164"/>
      <c r="S31" s="164"/>
      <c r="T31" s="164"/>
      <c r="U31" s="164"/>
      <c r="V31" s="164"/>
      <c r="W31" s="164"/>
      <c r="X31" s="164"/>
      <c r="Y31" s="164"/>
      <c r="Z31" s="164"/>
      <c r="AA31" s="164"/>
      <c r="AB31" s="164"/>
      <c r="AC31" s="164"/>
      <c r="AD31" s="164"/>
      <c r="AE31" s="164"/>
      <c r="AF31" s="167"/>
      <c r="AG31" s="167"/>
      <c r="AH31" s="167"/>
      <c r="AI31" s="167"/>
      <c r="AJ31" s="167"/>
      <c r="AK31" s="167"/>
      <c r="AL31" s="167"/>
      <c r="AM31" s="11"/>
      <c r="AN31" s="11"/>
      <c r="AO31" s="11"/>
      <c r="AP31" s="11"/>
      <c r="AQ31" s="11"/>
      <c r="AR31" s="11"/>
      <c r="AS31" s="167"/>
      <c r="AT31" s="167"/>
      <c r="AU31" s="167"/>
      <c r="AV31" s="167"/>
      <c r="AW31" s="167"/>
      <c r="AX31" s="167"/>
    </row>
    <row r="32" spans="2:50" ht="16.5" customHeight="1">
      <c r="B32" s="161" t="s">
        <v>308</v>
      </c>
      <c r="C32" s="94">
        <v>9935</v>
      </c>
      <c r="D32" s="110">
        <v>11280</v>
      </c>
      <c r="E32" s="110">
        <v>10743</v>
      </c>
      <c r="F32" s="110">
        <v>10583</v>
      </c>
      <c r="G32" s="110">
        <v>8218</v>
      </c>
      <c r="H32" s="110">
        <v>11110</v>
      </c>
      <c r="I32" s="50">
        <v>11428</v>
      </c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</row>
    <row r="33" spans="2:50" ht="16.5" customHeight="1">
      <c r="B33" s="161" t="s">
        <v>342</v>
      </c>
      <c r="C33" s="94">
        <v>6084</v>
      </c>
      <c r="D33" s="110">
        <v>7326</v>
      </c>
      <c r="E33" s="110">
        <v>6714</v>
      </c>
      <c r="F33" s="110">
        <v>7037</v>
      </c>
      <c r="G33" s="110">
        <v>6677</v>
      </c>
      <c r="H33" s="110">
        <v>7420</v>
      </c>
      <c r="I33" s="50">
        <v>7668</v>
      </c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</row>
    <row r="34" spans="2:50" ht="16.5" customHeight="1">
      <c r="B34" s="161" t="s">
        <v>309</v>
      </c>
      <c r="C34" s="94">
        <v>11438</v>
      </c>
      <c r="D34" s="110">
        <v>12141</v>
      </c>
      <c r="E34" s="110">
        <v>13107</v>
      </c>
      <c r="F34" s="110">
        <v>12350</v>
      </c>
      <c r="G34" s="110">
        <v>11847</v>
      </c>
      <c r="H34" s="110">
        <v>12972</v>
      </c>
      <c r="I34" s="50">
        <v>13262</v>
      </c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</row>
    <row r="35" spans="2:50" ht="16.5" customHeight="1">
      <c r="B35" s="161" t="s">
        <v>310</v>
      </c>
      <c r="C35" s="94">
        <v>4965</v>
      </c>
      <c r="D35" s="110">
        <v>5514</v>
      </c>
      <c r="E35" s="110">
        <v>5868</v>
      </c>
      <c r="F35" s="110">
        <v>5322</v>
      </c>
      <c r="G35" s="110">
        <v>4808</v>
      </c>
      <c r="H35" s="110">
        <v>5643</v>
      </c>
      <c r="I35" s="50">
        <v>5804</v>
      </c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</row>
    <row r="36" spans="2:50" ht="16.5" customHeight="1">
      <c r="B36" s="161" t="s">
        <v>311</v>
      </c>
      <c r="C36" s="94">
        <v>5649</v>
      </c>
      <c r="D36" s="110">
        <v>5986</v>
      </c>
      <c r="E36" s="110">
        <v>6256</v>
      </c>
      <c r="F36" s="110">
        <v>5862</v>
      </c>
      <c r="G36" s="110">
        <v>6108</v>
      </c>
      <c r="H36" s="110">
        <v>6861</v>
      </c>
      <c r="I36" s="50">
        <v>6646</v>
      </c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</row>
    <row r="37" spans="2:50" ht="16.5" customHeight="1">
      <c r="B37" s="161" t="s">
        <v>312</v>
      </c>
      <c r="C37" s="94">
        <v>6440</v>
      </c>
      <c r="D37" s="110">
        <v>7502</v>
      </c>
      <c r="E37" s="110">
        <v>7666</v>
      </c>
      <c r="F37" s="110">
        <v>6627</v>
      </c>
      <c r="G37" s="110">
        <v>6323</v>
      </c>
      <c r="H37" s="110">
        <v>6982</v>
      </c>
      <c r="I37" s="50">
        <v>7001</v>
      </c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</row>
    <row r="38" spans="2:50" ht="16.5" customHeight="1">
      <c r="B38" s="161" t="s">
        <v>313</v>
      </c>
      <c r="C38" s="94">
        <v>9803</v>
      </c>
      <c r="D38" s="110">
        <v>10825</v>
      </c>
      <c r="E38" s="110">
        <v>10479</v>
      </c>
      <c r="F38" s="110">
        <v>9573</v>
      </c>
      <c r="G38" s="110">
        <v>9364</v>
      </c>
      <c r="H38" s="110">
        <v>9991</v>
      </c>
      <c r="I38" s="50">
        <v>10606</v>
      </c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</row>
    <row r="39" spans="2:50" ht="16.5" customHeight="1">
      <c r="B39" s="161" t="s">
        <v>314</v>
      </c>
      <c r="C39" s="94">
        <v>3515</v>
      </c>
      <c r="D39" s="110">
        <v>4172</v>
      </c>
      <c r="E39" s="110">
        <v>4394</v>
      </c>
      <c r="F39" s="110">
        <v>3930</v>
      </c>
      <c r="G39" s="110">
        <v>3482</v>
      </c>
      <c r="H39" s="110">
        <v>4109</v>
      </c>
      <c r="I39" s="50">
        <v>4186</v>
      </c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</row>
    <row r="40" spans="2:50" ht="16.5" customHeight="1">
      <c r="B40" s="161" t="s">
        <v>315</v>
      </c>
      <c r="C40" s="94">
        <v>2713</v>
      </c>
      <c r="D40" s="110">
        <v>3123</v>
      </c>
      <c r="E40" s="110">
        <v>3393</v>
      </c>
      <c r="F40" s="110">
        <v>3139</v>
      </c>
      <c r="G40" s="110">
        <v>2713</v>
      </c>
      <c r="H40" s="110">
        <v>3013</v>
      </c>
      <c r="I40" s="50">
        <v>2837</v>
      </c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</row>
    <row r="41" spans="2:50" ht="16.5" customHeight="1">
      <c r="B41" s="161" t="s">
        <v>316</v>
      </c>
      <c r="C41" s="94">
        <v>1421</v>
      </c>
      <c r="D41" s="110">
        <v>1498</v>
      </c>
      <c r="E41" s="110">
        <v>1590</v>
      </c>
      <c r="F41" s="110">
        <v>1340</v>
      </c>
      <c r="G41" s="110">
        <v>1413</v>
      </c>
      <c r="H41" s="110">
        <v>1573</v>
      </c>
      <c r="I41" s="50">
        <v>1661</v>
      </c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</row>
    <row r="42" spans="2:50" ht="16.5" customHeight="1">
      <c r="B42" s="161" t="s">
        <v>317</v>
      </c>
      <c r="C42" s="94">
        <v>1109</v>
      </c>
      <c r="D42" s="110">
        <v>1079</v>
      </c>
      <c r="E42" s="110">
        <v>1325</v>
      </c>
      <c r="F42" s="110">
        <v>1471</v>
      </c>
      <c r="G42" s="110">
        <v>1210</v>
      </c>
      <c r="H42" s="110">
        <v>1349</v>
      </c>
      <c r="I42" s="50">
        <v>1591</v>
      </c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</row>
    <row r="43" spans="1:50" ht="16.5" customHeight="1">
      <c r="A43" s="116"/>
      <c r="B43" s="166"/>
      <c r="C43" s="169"/>
      <c r="D43" s="160"/>
      <c r="E43" s="160"/>
      <c r="F43" s="160"/>
      <c r="G43" s="160"/>
      <c r="H43" s="160"/>
      <c r="I43" s="170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</row>
    <row r="44" spans="8:50" ht="15" customHeight="1">
      <c r="H44" s="8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</row>
    <row r="45" spans="8:14" ht="13.5" customHeight="1">
      <c r="H45" s="8"/>
      <c r="I45" s="15"/>
      <c r="J45" s="28"/>
      <c r="M45" s="11"/>
      <c r="N45" s="8"/>
    </row>
    <row r="46" spans="8:14" ht="13.5" customHeight="1">
      <c r="H46" s="8"/>
      <c r="I46" s="13"/>
      <c r="J46" s="31"/>
      <c r="M46" s="10"/>
      <c r="N46" s="8"/>
    </row>
    <row r="47" spans="8:14" ht="13.5" customHeight="1">
      <c r="H47" s="8"/>
      <c r="I47" s="13"/>
      <c r="J47" s="28"/>
      <c r="M47" s="15"/>
      <c r="N47" s="8"/>
    </row>
    <row r="48" spans="8:14" ht="13.5" customHeight="1">
      <c r="H48" s="8"/>
      <c r="I48" s="13"/>
      <c r="J48" s="28"/>
      <c r="M48" s="14"/>
      <c r="N48" s="36"/>
    </row>
    <row r="49" spans="8:14" ht="13.5" customHeight="1">
      <c r="H49" s="8"/>
      <c r="I49" s="15"/>
      <c r="J49" s="28"/>
      <c r="M49" s="10"/>
      <c r="N49" s="8"/>
    </row>
    <row r="50" spans="8:14" ht="13.5" customHeight="1">
      <c r="H50" s="27"/>
      <c r="I50" s="13"/>
      <c r="J50" s="31"/>
      <c r="M50" s="10"/>
      <c r="N50" s="8"/>
    </row>
    <row r="51" spans="8:14" ht="13.5" customHeight="1">
      <c r="H51" s="27"/>
      <c r="I51" s="13"/>
      <c r="J51" s="28"/>
      <c r="M51" s="13"/>
      <c r="N51" s="8"/>
    </row>
    <row r="52" spans="8:14" ht="13.5" customHeight="1">
      <c r="H52" s="27"/>
      <c r="I52" s="15"/>
      <c r="J52" s="28"/>
      <c r="M52" s="11"/>
      <c r="N52" s="8"/>
    </row>
    <row r="53" spans="8:14" ht="13.5" customHeight="1">
      <c r="H53" s="27"/>
      <c r="I53" s="13"/>
      <c r="J53" s="31"/>
      <c r="M53" s="37"/>
      <c r="N53" s="8"/>
    </row>
    <row r="54" spans="8:14" ht="13.5" customHeight="1">
      <c r="H54" s="27"/>
      <c r="I54" s="13"/>
      <c r="J54" s="28"/>
      <c r="M54" s="10"/>
      <c r="N54" s="8"/>
    </row>
    <row r="55" spans="8:14" ht="13.5" customHeight="1">
      <c r="H55" s="27"/>
      <c r="I55" s="15"/>
      <c r="J55" s="28"/>
      <c r="M55" s="13"/>
      <c r="N55" s="8"/>
    </row>
    <row r="56" spans="8:14" ht="13.5" customHeight="1">
      <c r="H56" s="27"/>
      <c r="I56" s="13"/>
      <c r="J56" s="31"/>
      <c r="M56" s="10"/>
      <c r="N56" s="8"/>
    </row>
    <row r="57" spans="8:14" ht="13.5" customHeight="1">
      <c r="H57" s="27"/>
      <c r="I57" s="13"/>
      <c r="J57" s="28"/>
      <c r="M57" s="13"/>
      <c r="N57" s="8"/>
    </row>
    <row r="58" spans="8:10" ht="13.5" customHeight="1">
      <c r="H58" s="27"/>
      <c r="I58" s="10"/>
      <c r="J58" s="28"/>
    </row>
    <row r="59" spans="8:10" ht="13.5" customHeight="1">
      <c r="H59" s="27"/>
      <c r="I59" s="13"/>
      <c r="J59" s="28"/>
    </row>
    <row r="60" spans="8:10" ht="13.5" customHeight="1">
      <c r="H60" s="27"/>
      <c r="I60" s="13"/>
      <c r="J60" s="28"/>
    </row>
    <row r="61" spans="8:10" ht="13.5" customHeight="1">
      <c r="H61" s="27"/>
      <c r="I61" s="13"/>
      <c r="J61" s="28"/>
    </row>
    <row r="62" spans="8:10" ht="13.5" customHeight="1">
      <c r="H62" s="27"/>
      <c r="I62" s="13"/>
      <c r="J62" s="28"/>
    </row>
    <row r="63" spans="8:10" ht="13.5" customHeight="1">
      <c r="H63" s="27"/>
      <c r="I63" s="15"/>
      <c r="J63" s="28"/>
    </row>
    <row r="64" spans="8:10" ht="13.5" customHeight="1">
      <c r="H64" s="27"/>
      <c r="I64" s="13"/>
      <c r="J64" s="31"/>
    </row>
    <row r="65" spans="8:10" ht="13.5" customHeight="1">
      <c r="H65" s="27"/>
      <c r="I65" s="13"/>
      <c r="J65" s="28"/>
    </row>
    <row r="66" spans="8:10" ht="4.5" customHeight="1">
      <c r="H66" s="27"/>
      <c r="I66" s="10"/>
      <c r="J66" s="28"/>
    </row>
    <row r="67" spans="8:10" ht="11.25" customHeight="1">
      <c r="H67" s="27"/>
      <c r="I67" s="13"/>
      <c r="J67" s="31"/>
    </row>
    <row r="68" spans="8:10" ht="11.25" customHeight="1">
      <c r="H68" s="27"/>
      <c r="I68" s="13"/>
      <c r="J68" s="15"/>
    </row>
    <row r="69" ht="11.25" customHeight="1">
      <c r="H69" s="27"/>
    </row>
    <row r="70" ht="11.25" customHeight="1"/>
    <row r="71" ht="11.25" customHeight="1"/>
  </sheetData>
  <sheetProtection/>
  <mergeCells count="4">
    <mergeCell ref="A5:B5"/>
    <mergeCell ref="A18:B18"/>
    <mergeCell ref="A31:B31"/>
    <mergeCell ref="A1:I1"/>
  </mergeCells>
  <printOptions/>
  <pageMargins left="0.7874015748031497" right="0.3937007874015748" top="0.7874015748031497" bottom="0.1968503937007874" header="0.3937007874015748" footer="0.1968503937007874"/>
  <pageSetup firstPageNumber="234" useFirstPageNumber="1" horizontalDpi="600" verticalDpi="600" orientation="portrait" paperSize="9" r:id="rId1"/>
  <headerFooter alignWithMargins="0">
    <oddHeader xml:space="preserve">&amp;L&amp;"ＭＳ 明朝,標準"&amp;8&amp;P　区 立 施 設&amp;R&amp;"ＭＳ 明朝,標準"&amp;8 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BJ68"/>
  <sheetViews>
    <sheetView zoomScalePageLayoutView="0" workbookViewId="0" topLeftCell="A1">
      <selection activeCell="N36" sqref="N36"/>
    </sheetView>
  </sheetViews>
  <sheetFormatPr defaultColWidth="15.625" defaultRowHeight="13.5"/>
  <cols>
    <col min="1" max="1" width="2.375" style="2" customWidth="1"/>
    <col min="2" max="2" width="17.875" style="2" customWidth="1"/>
    <col min="3" max="9" width="9.375" style="2" customWidth="1"/>
    <col min="10" max="10" width="4.00390625" style="2" customWidth="1"/>
    <col min="11" max="11" width="5.00390625" style="2" customWidth="1"/>
    <col min="12" max="55" width="9.375" style="2" customWidth="1"/>
    <col min="56" max="57" width="1.625" style="2" customWidth="1"/>
    <col min="58" max="58" width="1.75390625" style="2" customWidth="1"/>
    <col min="59" max="64" width="1.625" style="2" customWidth="1"/>
    <col min="65" max="65" width="4.75390625" style="2" customWidth="1"/>
    <col min="66" max="66" width="2.625" style="2" customWidth="1"/>
    <col min="67" max="82" width="2.00390625" style="2" customWidth="1"/>
    <col min="83" max="83" width="1.875" style="2" customWidth="1"/>
    <col min="84" max="16384" width="15.625" style="2" customWidth="1"/>
  </cols>
  <sheetData>
    <row r="1" spans="1:62" ht="18" customHeight="1">
      <c r="A1" s="522" t="s">
        <v>876</v>
      </c>
      <c r="B1" s="522"/>
      <c r="C1" s="522"/>
      <c r="D1" s="522"/>
      <c r="E1" s="522"/>
      <c r="F1" s="522"/>
      <c r="G1" s="522"/>
      <c r="H1" s="522"/>
      <c r="I1" s="522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</row>
    <row r="2" ht="15" customHeight="1"/>
    <row r="3" spans="1:39" ht="15" customHeight="1" thickBot="1">
      <c r="A3" s="100" t="s">
        <v>325</v>
      </c>
      <c r="D3" s="4"/>
      <c r="F3" s="5"/>
      <c r="G3" s="6"/>
      <c r="H3" s="6"/>
      <c r="I3" s="6"/>
      <c r="M3" s="5"/>
      <c r="N3" s="5"/>
      <c r="O3" s="5"/>
      <c r="P3" s="5"/>
      <c r="AG3" s="3"/>
      <c r="AM3" s="7"/>
    </row>
    <row r="4" spans="1:55" ht="18" customHeight="1">
      <c r="A4" s="499" t="s">
        <v>251</v>
      </c>
      <c r="B4" s="520"/>
      <c r="C4" s="525" t="s">
        <v>471</v>
      </c>
      <c r="D4" s="520" t="s">
        <v>172</v>
      </c>
      <c r="E4" s="520" t="s">
        <v>326</v>
      </c>
      <c r="F4" s="520"/>
      <c r="G4" s="520"/>
      <c r="H4" s="520"/>
      <c r="I4" s="507" t="s">
        <v>472</v>
      </c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</row>
    <row r="5" spans="1:55" ht="18" customHeight="1">
      <c r="A5" s="502"/>
      <c r="B5" s="521"/>
      <c r="C5" s="575"/>
      <c r="D5" s="521"/>
      <c r="E5" s="48" t="s">
        <v>244</v>
      </c>
      <c r="F5" s="48" t="s">
        <v>307</v>
      </c>
      <c r="G5" s="48" t="s">
        <v>318</v>
      </c>
      <c r="H5" s="48" t="s">
        <v>327</v>
      </c>
      <c r="I5" s="581"/>
      <c r="J5" s="128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77"/>
      <c r="AU5" s="77"/>
      <c r="AV5" s="77"/>
      <c r="AW5" s="77"/>
      <c r="AX5" s="77"/>
      <c r="AY5" s="14"/>
      <c r="AZ5" s="14"/>
      <c r="BA5" s="14"/>
      <c r="BB5" s="14"/>
      <c r="BC5" s="14"/>
    </row>
    <row r="6" spans="1:62" ht="14.25" customHeight="1">
      <c r="A6" s="966" t="s">
        <v>512</v>
      </c>
      <c r="B6" s="967"/>
      <c r="C6" s="135">
        <f>C8+C10+C12+C14+C16+C18+C20+C22+C24+C26+C28</f>
        <v>207222</v>
      </c>
      <c r="D6" s="135"/>
      <c r="E6" s="135">
        <f>SUM(E8:E28)</f>
        <v>3087343</v>
      </c>
      <c r="F6" s="135">
        <f>SUM(F8:F28)</f>
        <v>1684570</v>
      </c>
      <c r="G6" s="135">
        <f>SUM(G8:G28)</f>
        <v>604467</v>
      </c>
      <c r="H6" s="135">
        <f>SUM(H8:H28)</f>
        <v>798306</v>
      </c>
      <c r="I6" s="135"/>
      <c r="J6" s="36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F6" s="1"/>
      <c r="BG6" s="1"/>
      <c r="BH6" s="1"/>
      <c r="BI6" s="1"/>
      <c r="BJ6" s="1"/>
    </row>
    <row r="7" spans="2:62" ht="14.25" customHeight="1">
      <c r="B7" s="165"/>
      <c r="C7" s="289">
        <f>C9+C11+C13+C15+C17+C19+C21+C23+C25+C27</f>
        <v>372</v>
      </c>
      <c r="D7" s="135"/>
      <c r="E7" s="135"/>
      <c r="F7" s="135"/>
      <c r="G7" s="135"/>
      <c r="H7" s="135"/>
      <c r="I7" s="135"/>
      <c r="J7" s="8"/>
      <c r="L7" s="24"/>
      <c r="M7" s="24"/>
      <c r="N7" s="24"/>
      <c r="O7" s="24"/>
      <c r="P7" s="15"/>
      <c r="Q7" s="24"/>
      <c r="R7" s="24"/>
      <c r="S7" s="24"/>
      <c r="T7" s="24"/>
      <c r="U7" s="15"/>
      <c r="V7" s="24"/>
      <c r="W7" s="24"/>
      <c r="X7" s="24"/>
      <c r="Y7" s="24"/>
      <c r="Z7" s="15"/>
      <c r="AA7" s="24"/>
      <c r="AB7" s="24"/>
      <c r="AC7" s="24"/>
      <c r="AD7" s="24"/>
      <c r="AE7" s="15"/>
      <c r="AF7" s="24"/>
      <c r="AG7" s="24"/>
      <c r="AH7" s="24"/>
      <c r="AI7" s="24"/>
      <c r="AJ7" s="15"/>
      <c r="AK7" s="24"/>
      <c r="AL7" s="24"/>
      <c r="AM7" s="24"/>
      <c r="AN7" s="24"/>
      <c r="AO7" s="15"/>
      <c r="AP7" s="24"/>
      <c r="AQ7" s="24"/>
      <c r="AR7" s="10"/>
      <c r="AS7" s="24"/>
      <c r="AT7" s="15"/>
      <c r="AU7" s="24"/>
      <c r="AV7" s="24"/>
      <c r="AW7" s="10"/>
      <c r="AX7" s="24"/>
      <c r="AY7" s="15"/>
      <c r="AZ7" s="14"/>
      <c r="BA7" s="24"/>
      <c r="BB7" s="103"/>
      <c r="BC7" s="24"/>
      <c r="BF7" s="8"/>
      <c r="BG7" s="8"/>
      <c r="BH7" s="8"/>
      <c r="BI7" s="8"/>
      <c r="BJ7" s="8"/>
    </row>
    <row r="8" spans="2:62" ht="14.25" customHeight="1">
      <c r="B8" s="161" t="s">
        <v>308</v>
      </c>
      <c r="C8" s="137">
        <v>35311</v>
      </c>
      <c r="D8" s="137">
        <v>330</v>
      </c>
      <c r="E8" s="137">
        <v>461572</v>
      </c>
      <c r="F8" s="137">
        <v>267250</v>
      </c>
      <c r="G8" s="137">
        <v>73076</v>
      </c>
      <c r="H8" s="137">
        <v>121246</v>
      </c>
      <c r="I8" s="137">
        <v>1398.7121212121212</v>
      </c>
      <c r="J8" s="8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6"/>
      <c r="AU8" s="10"/>
      <c r="AV8" s="10"/>
      <c r="AW8" s="10"/>
      <c r="AX8" s="10"/>
      <c r="AY8" s="10"/>
      <c r="AZ8" s="10"/>
      <c r="BA8" s="10"/>
      <c r="BB8" s="10"/>
      <c r="BC8" s="10"/>
      <c r="BF8" s="11"/>
      <c r="BG8" s="11"/>
      <c r="BH8" s="11"/>
      <c r="BI8" s="11"/>
      <c r="BJ8" s="11"/>
    </row>
    <row r="9" spans="2:62" ht="14.25" customHeight="1">
      <c r="B9" s="161"/>
      <c r="C9" s="290">
        <v>35</v>
      </c>
      <c r="D9" s="137"/>
      <c r="E9" s="137"/>
      <c r="F9" s="137"/>
      <c r="G9" s="137"/>
      <c r="H9" s="137"/>
      <c r="I9" s="137"/>
      <c r="J9" s="8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F9" s="11"/>
      <c r="BG9" s="11"/>
      <c r="BH9" s="11"/>
      <c r="BI9" s="11"/>
      <c r="BJ9" s="11"/>
    </row>
    <row r="10" spans="2:62" ht="14.25" customHeight="1">
      <c r="B10" s="161" t="s">
        <v>342</v>
      </c>
      <c r="C10" s="137">
        <v>18573</v>
      </c>
      <c r="D10" s="137">
        <v>287</v>
      </c>
      <c r="E10" s="137">
        <v>311830</v>
      </c>
      <c r="F10" s="137">
        <v>180013</v>
      </c>
      <c r="G10" s="137">
        <v>54197</v>
      </c>
      <c r="H10" s="137">
        <v>77620</v>
      </c>
      <c r="I10" s="137">
        <v>1086.5156794425086</v>
      </c>
      <c r="J10" s="8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F10" s="11"/>
      <c r="BG10" s="11"/>
      <c r="BH10" s="11"/>
      <c r="BI10" s="11"/>
      <c r="BJ10" s="11"/>
    </row>
    <row r="11" spans="2:62" ht="14.25" customHeight="1">
      <c r="B11" s="161"/>
      <c r="C11" s="290">
        <v>41</v>
      </c>
      <c r="D11" s="137"/>
      <c r="E11" s="137"/>
      <c r="F11" s="137"/>
      <c r="G11" s="137"/>
      <c r="H11" s="137"/>
      <c r="I11" s="137"/>
      <c r="J11" s="8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F11" s="84"/>
      <c r="BG11" s="84"/>
      <c r="BH11" s="84"/>
      <c r="BI11" s="84"/>
      <c r="BJ11" s="84"/>
    </row>
    <row r="12" spans="2:62" ht="14.25" customHeight="1">
      <c r="B12" s="161" t="s">
        <v>309</v>
      </c>
      <c r="C12" s="137">
        <v>33499</v>
      </c>
      <c r="D12" s="137">
        <v>285</v>
      </c>
      <c r="E12" s="137">
        <v>491063</v>
      </c>
      <c r="F12" s="137">
        <v>239645</v>
      </c>
      <c r="G12" s="137">
        <v>106504</v>
      </c>
      <c r="H12" s="137">
        <v>144914</v>
      </c>
      <c r="I12" s="137">
        <v>1723.0280701754386</v>
      </c>
      <c r="J12" s="8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F12" s="16"/>
      <c r="BG12" s="16"/>
      <c r="BH12" s="16"/>
      <c r="BI12" s="16"/>
      <c r="BJ12" s="16"/>
    </row>
    <row r="13" spans="2:55" ht="14.25" customHeight="1">
      <c r="B13" s="161"/>
      <c r="C13" s="290">
        <v>46</v>
      </c>
      <c r="D13" s="137"/>
      <c r="E13" s="137"/>
      <c r="F13" s="137"/>
      <c r="G13" s="137"/>
      <c r="H13" s="137"/>
      <c r="I13" s="137"/>
      <c r="J13" s="8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</row>
    <row r="14" spans="2:55" ht="14.25" customHeight="1">
      <c r="B14" s="161" t="s">
        <v>310</v>
      </c>
      <c r="C14" s="137">
        <v>23068</v>
      </c>
      <c r="D14" s="137">
        <v>287</v>
      </c>
      <c r="E14" s="137">
        <v>279446</v>
      </c>
      <c r="F14" s="137">
        <v>156274</v>
      </c>
      <c r="G14" s="137">
        <v>57292</v>
      </c>
      <c r="H14" s="137">
        <v>65880</v>
      </c>
      <c r="I14" s="137">
        <v>973.679442508711</v>
      </c>
      <c r="J14" s="8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</row>
    <row r="15" spans="2:55" ht="14.25" customHeight="1">
      <c r="B15" s="161"/>
      <c r="C15" s="290">
        <v>60</v>
      </c>
      <c r="D15" s="137"/>
      <c r="E15" s="137"/>
      <c r="F15" s="137"/>
      <c r="G15" s="137"/>
      <c r="H15" s="137"/>
      <c r="I15" s="137"/>
      <c r="J15" s="8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</row>
    <row r="16" spans="2:55" ht="14.25" customHeight="1">
      <c r="B16" s="161" t="s">
        <v>311</v>
      </c>
      <c r="C16" s="137">
        <v>20750</v>
      </c>
      <c r="D16" s="137">
        <v>285</v>
      </c>
      <c r="E16" s="137">
        <v>302379</v>
      </c>
      <c r="F16" s="137">
        <v>170719</v>
      </c>
      <c r="G16" s="137">
        <v>59463</v>
      </c>
      <c r="H16" s="137">
        <v>72197</v>
      </c>
      <c r="I16" s="137">
        <v>1060.982456140351</v>
      </c>
      <c r="J16" s="8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</row>
    <row r="17" spans="2:55" ht="14.25" customHeight="1">
      <c r="B17" s="161"/>
      <c r="C17" s="290">
        <v>55</v>
      </c>
      <c r="D17" s="137"/>
      <c r="E17" s="137"/>
      <c r="F17" s="137"/>
      <c r="G17" s="137"/>
      <c r="H17" s="137"/>
      <c r="I17" s="137"/>
      <c r="J17" s="8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</row>
    <row r="18" spans="2:55" ht="14.25" customHeight="1">
      <c r="B18" s="161" t="s">
        <v>312</v>
      </c>
      <c r="C18" s="137">
        <v>19326</v>
      </c>
      <c r="D18" s="137">
        <v>287</v>
      </c>
      <c r="E18" s="137">
        <v>282658</v>
      </c>
      <c r="F18" s="137">
        <v>150186</v>
      </c>
      <c r="G18" s="137">
        <v>51574</v>
      </c>
      <c r="H18" s="137">
        <v>80898</v>
      </c>
      <c r="I18" s="137">
        <v>984.8710801393728</v>
      </c>
      <c r="J18" s="8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</row>
    <row r="19" spans="2:55" ht="14.25" customHeight="1">
      <c r="B19" s="161"/>
      <c r="C19" s="290">
        <v>50</v>
      </c>
      <c r="D19" s="137"/>
      <c r="E19" s="137"/>
      <c r="F19" s="137"/>
      <c r="G19" s="137"/>
      <c r="H19" s="137"/>
      <c r="I19" s="137"/>
      <c r="J19" s="8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</row>
    <row r="20" spans="2:55" ht="14.25" customHeight="1">
      <c r="B20" s="161" t="s">
        <v>313</v>
      </c>
      <c r="C20" s="137">
        <v>27423</v>
      </c>
      <c r="D20" s="137">
        <v>284</v>
      </c>
      <c r="E20" s="137">
        <v>495949</v>
      </c>
      <c r="F20" s="137">
        <v>245231</v>
      </c>
      <c r="G20" s="137">
        <v>129127</v>
      </c>
      <c r="H20" s="137">
        <v>121591</v>
      </c>
      <c r="I20" s="137">
        <v>1746.2852112676057</v>
      </c>
      <c r="J20" s="8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</row>
    <row r="21" spans="2:55" ht="14.25" customHeight="1">
      <c r="B21" s="161"/>
      <c r="C21" s="290">
        <v>51</v>
      </c>
      <c r="D21" s="137"/>
      <c r="E21" s="137"/>
      <c r="F21" s="137"/>
      <c r="G21" s="137"/>
      <c r="H21" s="137"/>
      <c r="I21" s="137"/>
      <c r="J21" s="8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</row>
    <row r="22" spans="2:54" ht="14.25" customHeight="1">
      <c r="B22" s="161" t="s">
        <v>314</v>
      </c>
      <c r="C22" s="137">
        <v>10411</v>
      </c>
      <c r="D22" s="137">
        <v>286</v>
      </c>
      <c r="E22" s="137">
        <v>156749</v>
      </c>
      <c r="F22" s="137">
        <v>90234</v>
      </c>
      <c r="G22" s="137">
        <v>16730</v>
      </c>
      <c r="H22" s="137">
        <v>49785</v>
      </c>
      <c r="I22" s="137">
        <v>548.0734265734266</v>
      </c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10"/>
      <c r="AZ22" s="10"/>
      <c r="BA22" s="10"/>
      <c r="BB22" s="104"/>
    </row>
    <row r="23" spans="2:53" ht="14.25" customHeight="1">
      <c r="B23" s="161"/>
      <c r="C23" s="290">
        <v>14</v>
      </c>
      <c r="D23" s="137"/>
      <c r="E23" s="137"/>
      <c r="F23" s="137"/>
      <c r="G23" s="137"/>
      <c r="H23" s="137"/>
      <c r="I23" s="137"/>
      <c r="AY23" s="10"/>
      <c r="AZ23" s="10"/>
      <c r="BA23" s="10"/>
    </row>
    <row r="24" spans="2:53" ht="14.25" customHeight="1">
      <c r="B24" s="161" t="s">
        <v>315</v>
      </c>
      <c r="C24" s="137">
        <v>7295</v>
      </c>
      <c r="D24" s="137">
        <v>298</v>
      </c>
      <c r="E24" s="137">
        <v>152015</v>
      </c>
      <c r="F24" s="137">
        <v>92288</v>
      </c>
      <c r="G24" s="137">
        <v>28070</v>
      </c>
      <c r="H24" s="137">
        <v>31657</v>
      </c>
      <c r="I24" s="137">
        <v>510.11744966442956</v>
      </c>
      <c r="AY24" s="10"/>
      <c r="AZ24" s="10"/>
      <c r="BA24" s="10"/>
    </row>
    <row r="25" spans="2:53" ht="14.25" customHeight="1">
      <c r="B25" s="161"/>
      <c r="C25" s="290">
        <v>6</v>
      </c>
      <c r="D25" s="137"/>
      <c r="E25" s="137"/>
      <c r="F25" s="137"/>
      <c r="G25" s="137"/>
      <c r="H25" s="137"/>
      <c r="I25" s="137"/>
      <c r="AY25" s="10"/>
      <c r="AZ25" s="10"/>
      <c r="BA25" s="10"/>
    </row>
    <row r="26" spans="2:55" ht="14.25" customHeight="1">
      <c r="B26" s="161" t="s">
        <v>316</v>
      </c>
      <c r="C26" s="137">
        <v>7112</v>
      </c>
      <c r="D26" s="137">
        <v>298</v>
      </c>
      <c r="E26" s="137">
        <v>97039</v>
      </c>
      <c r="F26" s="137">
        <v>56458</v>
      </c>
      <c r="G26" s="137">
        <v>22734</v>
      </c>
      <c r="H26" s="137">
        <v>17847</v>
      </c>
      <c r="I26" s="137">
        <v>325.63422818791946</v>
      </c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</row>
    <row r="27" spans="2:53" ht="14.25" customHeight="1">
      <c r="B27" s="161"/>
      <c r="C27" s="290">
        <v>14</v>
      </c>
      <c r="D27" s="137"/>
      <c r="E27" s="137"/>
      <c r="F27" s="137"/>
      <c r="G27" s="137"/>
      <c r="H27" s="137"/>
      <c r="I27" s="137"/>
      <c r="AY27" s="10"/>
      <c r="AZ27" s="10"/>
      <c r="BA27" s="10"/>
    </row>
    <row r="28" spans="2:9" ht="14.25" customHeight="1">
      <c r="B28" s="161" t="s">
        <v>317</v>
      </c>
      <c r="C28" s="137">
        <v>4454</v>
      </c>
      <c r="D28" s="137">
        <v>249</v>
      </c>
      <c r="E28" s="137">
        <v>56643</v>
      </c>
      <c r="F28" s="137">
        <v>36272</v>
      </c>
      <c r="G28" s="137">
        <v>5700</v>
      </c>
      <c r="H28" s="137">
        <v>14671</v>
      </c>
      <c r="I28" s="137">
        <v>227.48192771084337</v>
      </c>
    </row>
    <row r="29" spans="2:55" ht="14.25" customHeight="1">
      <c r="B29" s="165"/>
      <c r="C29" s="294" t="s">
        <v>5</v>
      </c>
      <c r="D29" s="281"/>
      <c r="E29" s="281"/>
      <c r="F29" s="281"/>
      <c r="G29" s="281"/>
      <c r="H29" s="281"/>
      <c r="I29" s="281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</row>
    <row r="30" spans="1:55" ht="14.25" customHeight="1">
      <c r="A30" s="171"/>
      <c r="B30" s="165"/>
      <c r="C30" s="15"/>
      <c r="D30" s="15"/>
      <c r="E30" s="15"/>
      <c r="F30" s="15"/>
      <c r="G30" s="15"/>
      <c r="H30" s="15"/>
      <c r="I30" s="15"/>
      <c r="J30" s="8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</row>
    <row r="31" spans="1:55" ht="14.25" customHeight="1">
      <c r="A31" s="966" t="s">
        <v>4</v>
      </c>
      <c r="B31" s="967"/>
      <c r="C31" s="135">
        <f>C33+C35+C37+C39+C41+C43+C45+C47+C49+C51+C53</f>
        <v>222036</v>
      </c>
      <c r="D31" s="135"/>
      <c r="E31" s="135">
        <f>SUM(E33:E53)</f>
        <v>3228720</v>
      </c>
      <c r="F31" s="135">
        <f>SUM(F33:F53)</f>
        <v>1765689</v>
      </c>
      <c r="G31" s="135">
        <f>SUM(G33:G53)</f>
        <v>643635</v>
      </c>
      <c r="H31" s="135">
        <f>SUM(H33:H53)</f>
        <v>819396</v>
      </c>
      <c r="I31" s="135"/>
      <c r="J31" s="8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</row>
    <row r="32" spans="2:55" ht="14.25" customHeight="1">
      <c r="B32" s="165"/>
      <c r="C32" s="289">
        <f>C34+C36+C38+C40+C42+C44+C46+C48+C50+C52</f>
        <v>388</v>
      </c>
      <c r="D32" s="135"/>
      <c r="E32" s="135"/>
      <c r="F32" s="135"/>
      <c r="G32" s="135"/>
      <c r="H32" s="135"/>
      <c r="I32" s="135"/>
      <c r="J32" s="128"/>
      <c r="K32" s="9"/>
      <c r="L32" s="299"/>
      <c r="M32" s="299"/>
      <c r="N32" s="299"/>
      <c r="O32" s="299"/>
      <c r="P32" s="9"/>
      <c r="Q32" s="9"/>
      <c r="R32" s="9"/>
      <c r="S32" s="9"/>
      <c r="T32" s="9"/>
      <c r="U32" s="9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</row>
    <row r="33" spans="2:55" ht="14.25" customHeight="1">
      <c r="B33" s="161" t="s">
        <v>308</v>
      </c>
      <c r="C33" s="137">
        <v>37924</v>
      </c>
      <c r="D33" s="137">
        <v>328</v>
      </c>
      <c r="E33" s="137">
        <f>F33+G33+H33</f>
        <v>486232</v>
      </c>
      <c r="F33" s="137">
        <v>280763</v>
      </c>
      <c r="G33" s="137">
        <v>79664</v>
      </c>
      <c r="H33" s="137">
        <v>125805</v>
      </c>
      <c r="I33" s="137">
        <f>(E33/D33)</f>
        <v>1482.4146341463415</v>
      </c>
      <c r="J33" s="36"/>
      <c r="K33" s="24"/>
      <c r="L33" s="297"/>
      <c r="M33" s="297"/>
      <c r="N33" s="297"/>
      <c r="O33" s="297"/>
      <c r="P33" s="24"/>
      <c r="Q33" s="24"/>
      <c r="R33" s="24"/>
      <c r="S33" s="24"/>
      <c r="T33" s="24"/>
      <c r="U33" s="2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</row>
    <row r="34" spans="2:55" ht="14.25" customHeight="1">
      <c r="B34" s="161"/>
      <c r="C34" s="290">
        <v>39</v>
      </c>
      <c r="D34" s="137"/>
      <c r="E34" s="137"/>
      <c r="F34" s="137"/>
      <c r="G34" s="137"/>
      <c r="H34" s="137"/>
      <c r="I34" s="137"/>
      <c r="J34" s="8"/>
      <c r="K34" s="15"/>
      <c r="L34" s="298"/>
      <c r="M34" s="298"/>
      <c r="N34" s="298"/>
      <c r="O34" s="298"/>
      <c r="P34" s="145"/>
      <c r="Q34" s="145"/>
      <c r="R34" s="145"/>
      <c r="S34" s="145"/>
      <c r="T34" s="145"/>
      <c r="U34" s="24"/>
      <c r="V34" s="15"/>
      <c r="W34" s="24"/>
      <c r="X34" s="24"/>
      <c r="Y34" s="24"/>
      <c r="Z34" s="24"/>
      <c r="AA34" s="15"/>
      <c r="AB34" s="24"/>
      <c r="AC34" s="24"/>
      <c r="AD34" s="24"/>
      <c r="AE34" s="15"/>
      <c r="AF34" s="24"/>
      <c r="AG34" s="15"/>
      <c r="AH34" s="24"/>
      <c r="AI34" s="24"/>
      <c r="AJ34" s="10"/>
      <c r="AK34" s="24"/>
      <c r="AL34" s="24"/>
      <c r="AM34" s="15"/>
      <c r="AN34" s="24"/>
      <c r="AO34" s="24"/>
      <c r="AP34" s="24"/>
      <c r="AQ34" s="24"/>
      <c r="AR34" s="24"/>
      <c r="AS34" s="15"/>
      <c r="AT34" s="10"/>
      <c r="AU34" s="10"/>
      <c r="AV34" s="24"/>
      <c r="AW34" s="24"/>
      <c r="AX34" s="24"/>
      <c r="AY34" s="24"/>
      <c r="AZ34" s="24"/>
      <c r="BA34" s="24"/>
      <c r="BB34" s="24"/>
      <c r="BC34" s="24"/>
    </row>
    <row r="35" spans="2:55" ht="14.25" customHeight="1">
      <c r="B35" s="161" t="s">
        <v>342</v>
      </c>
      <c r="C35" s="137">
        <v>20243</v>
      </c>
      <c r="D35" s="137">
        <v>285</v>
      </c>
      <c r="E35" s="137">
        <f>F35+G35+H35</f>
        <v>337111</v>
      </c>
      <c r="F35" s="137">
        <v>196482</v>
      </c>
      <c r="G35" s="137">
        <v>57563</v>
      </c>
      <c r="H35" s="137">
        <v>83066</v>
      </c>
      <c r="I35" s="137">
        <f>(E35/D35)</f>
        <v>1182.8456140350877</v>
      </c>
      <c r="J35" s="8"/>
      <c r="K35" s="10"/>
      <c r="L35" s="297"/>
      <c r="M35" s="297"/>
      <c r="N35" s="297"/>
      <c r="O35" s="297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</row>
    <row r="36" spans="2:55" ht="14.25" customHeight="1">
      <c r="B36" s="161"/>
      <c r="C36" s="290">
        <v>43</v>
      </c>
      <c r="D36" s="137"/>
      <c r="E36" s="137"/>
      <c r="F36" s="137"/>
      <c r="G36" s="137"/>
      <c r="H36" s="137"/>
      <c r="I36" s="137"/>
      <c r="J36" s="8"/>
      <c r="K36" s="82"/>
      <c r="L36" s="298"/>
      <c r="M36" s="298"/>
      <c r="N36" s="298"/>
      <c r="O36" s="298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</row>
    <row r="37" spans="2:55" ht="14.25" customHeight="1">
      <c r="B37" s="161" t="s">
        <v>309</v>
      </c>
      <c r="C37" s="137">
        <v>35968</v>
      </c>
      <c r="D37" s="137">
        <v>283</v>
      </c>
      <c r="E37" s="137">
        <f>F37+G37+H37</f>
        <v>523479</v>
      </c>
      <c r="F37" s="137">
        <v>259968</v>
      </c>
      <c r="G37" s="137">
        <v>113694</v>
      </c>
      <c r="H37" s="137">
        <v>149817</v>
      </c>
      <c r="I37" s="137">
        <f>(E37/D37)</f>
        <v>1849.7491166077739</v>
      </c>
      <c r="J37" s="8"/>
      <c r="K37" s="82"/>
      <c r="L37" s="297"/>
      <c r="M37" s="297"/>
      <c r="N37" s="297"/>
      <c r="O37" s="297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</row>
    <row r="38" spans="2:55" ht="14.25" customHeight="1">
      <c r="B38" s="161"/>
      <c r="C38" s="290">
        <v>50</v>
      </c>
      <c r="D38" s="137"/>
      <c r="E38" s="137"/>
      <c r="F38" s="137"/>
      <c r="G38" s="137"/>
      <c r="H38" s="137"/>
      <c r="I38" s="137"/>
      <c r="J38" s="8"/>
      <c r="K38" s="82"/>
      <c r="L38" s="298"/>
      <c r="M38" s="298"/>
      <c r="N38" s="298"/>
      <c r="O38" s="298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</row>
    <row r="39" spans="2:55" ht="14.25" customHeight="1">
      <c r="B39" s="161" t="s">
        <v>310</v>
      </c>
      <c r="C39" s="137">
        <v>24236</v>
      </c>
      <c r="D39" s="137">
        <v>285</v>
      </c>
      <c r="E39" s="137">
        <f>F39+G39+H39</f>
        <v>274704</v>
      </c>
      <c r="F39" s="137">
        <v>150557</v>
      </c>
      <c r="G39" s="137">
        <v>58508</v>
      </c>
      <c r="H39" s="137">
        <v>65639</v>
      </c>
      <c r="I39" s="137">
        <f>(E39/D39)</f>
        <v>963.8736842105263</v>
      </c>
      <c r="J39" s="8"/>
      <c r="K39" s="82"/>
      <c r="L39" s="297"/>
      <c r="M39" s="297"/>
      <c r="N39" s="297"/>
      <c r="O39" s="297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</row>
    <row r="40" spans="2:55" ht="14.25" customHeight="1">
      <c r="B40" s="161"/>
      <c r="C40" s="290">
        <v>60</v>
      </c>
      <c r="D40" s="137"/>
      <c r="E40" s="137"/>
      <c r="F40" s="137"/>
      <c r="G40" s="137"/>
      <c r="H40" s="137"/>
      <c r="I40" s="137"/>
      <c r="J40" s="8"/>
      <c r="K40" s="82"/>
      <c r="L40" s="298"/>
      <c r="M40" s="298"/>
      <c r="N40" s="298"/>
      <c r="O40" s="298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</row>
    <row r="41" spans="2:55" ht="14.25" customHeight="1">
      <c r="B41" s="161" t="s">
        <v>311</v>
      </c>
      <c r="C41" s="137">
        <v>22195</v>
      </c>
      <c r="D41" s="137">
        <v>283</v>
      </c>
      <c r="E41" s="137">
        <f>F41+G41+H41</f>
        <v>310051</v>
      </c>
      <c r="F41" s="137">
        <v>171352</v>
      </c>
      <c r="G41" s="137">
        <v>64122</v>
      </c>
      <c r="H41" s="137">
        <v>74577</v>
      </c>
      <c r="I41" s="137">
        <f>E41/D41</f>
        <v>1095.5865724381626</v>
      </c>
      <c r="J41" s="8"/>
      <c r="K41" s="82"/>
      <c r="L41" s="297"/>
      <c r="M41" s="297"/>
      <c r="N41" s="297"/>
      <c r="O41" s="297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</row>
    <row r="42" spans="2:55" ht="14.25" customHeight="1">
      <c r="B42" s="161"/>
      <c r="C42" s="290">
        <v>59</v>
      </c>
      <c r="D42" s="137"/>
      <c r="E42" s="137"/>
      <c r="F42" s="137"/>
      <c r="G42" s="137"/>
      <c r="H42" s="137"/>
      <c r="I42" s="137"/>
      <c r="J42" s="8"/>
      <c r="K42" s="82"/>
      <c r="L42" s="298"/>
      <c r="M42" s="298"/>
      <c r="N42" s="298"/>
      <c r="O42" s="298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</row>
    <row r="43" spans="2:55" ht="14.25" customHeight="1">
      <c r="B43" s="161" t="s">
        <v>312</v>
      </c>
      <c r="C43" s="137">
        <v>20504</v>
      </c>
      <c r="D43" s="137">
        <v>285</v>
      </c>
      <c r="E43" s="137">
        <f>F43+G43+H43</f>
        <v>288371</v>
      </c>
      <c r="F43" s="137">
        <v>152557</v>
      </c>
      <c r="G43" s="137">
        <v>55153</v>
      </c>
      <c r="H43" s="137">
        <v>80661</v>
      </c>
      <c r="I43" s="137">
        <f>E43/D43</f>
        <v>1011.8280701754386</v>
      </c>
      <c r="J43" s="8"/>
      <c r="K43" s="82"/>
      <c r="L43" s="297"/>
      <c r="M43" s="297"/>
      <c r="N43" s="297"/>
      <c r="O43" s="297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</row>
    <row r="44" spans="2:55" ht="14.25" customHeight="1">
      <c r="B44" s="161"/>
      <c r="C44" s="290">
        <v>50</v>
      </c>
      <c r="D44" s="137"/>
      <c r="E44" s="137"/>
      <c r="F44" s="137"/>
      <c r="G44" s="137"/>
      <c r="H44" s="137"/>
      <c r="I44" s="137"/>
      <c r="J44" s="8"/>
      <c r="K44" s="82"/>
      <c r="L44" s="298"/>
      <c r="M44" s="298"/>
      <c r="N44" s="298"/>
      <c r="O44" s="298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4"/>
    </row>
    <row r="45" spans="2:55" ht="14.25" customHeight="1">
      <c r="B45" s="161" t="s">
        <v>313</v>
      </c>
      <c r="C45" s="137">
        <v>29414</v>
      </c>
      <c r="D45" s="137">
        <v>282</v>
      </c>
      <c r="E45" s="137">
        <f>F45+G45+H45</f>
        <v>532627</v>
      </c>
      <c r="F45" s="137">
        <v>268473</v>
      </c>
      <c r="G45" s="137">
        <v>140951</v>
      </c>
      <c r="H45" s="137">
        <v>123203</v>
      </c>
      <c r="I45" s="137">
        <f>E45/D45</f>
        <v>1888.7482269503546</v>
      </c>
      <c r="J45" s="8"/>
      <c r="K45" s="82"/>
      <c r="L45" s="297"/>
      <c r="M45" s="297"/>
      <c r="N45" s="297"/>
      <c r="O45" s="297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</row>
    <row r="46" spans="2:55" ht="14.25" customHeight="1">
      <c r="B46" s="161"/>
      <c r="C46" s="290">
        <v>53</v>
      </c>
      <c r="D46" s="137"/>
      <c r="E46" s="137"/>
      <c r="F46" s="137"/>
      <c r="G46" s="137"/>
      <c r="H46" s="137"/>
      <c r="I46" s="137"/>
      <c r="J46" s="8"/>
      <c r="K46" s="82"/>
      <c r="L46" s="298"/>
      <c r="M46" s="298"/>
      <c r="N46" s="298"/>
      <c r="O46" s="298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</row>
    <row r="47" spans="2:55" ht="14.25" customHeight="1">
      <c r="B47" s="161" t="s">
        <v>314</v>
      </c>
      <c r="C47" s="137">
        <v>11135</v>
      </c>
      <c r="D47" s="137">
        <v>284</v>
      </c>
      <c r="E47" s="137">
        <f>F47+G47+H47</f>
        <v>154945</v>
      </c>
      <c r="F47" s="137">
        <v>92286</v>
      </c>
      <c r="G47" s="137">
        <v>15106</v>
      </c>
      <c r="H47" s="137">
        <v>47553</v>
      </c>
      <c r="I47" s="137">
        <f>E47/D47</f>
        <v>545.580985915493</v>
      </c>
      <c r="J47" s="8"/>
      <c r="K47" s="82"/>
      <c r="L47" s="297"/>
      <c r="M47" s="297"/>
      <c r="N47" s="297"/>
      <c r="O47" s="297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64"/>
      <c r="BB47" s="64"/>
      <c r="BC47" s="64"/>
    </row>
    <row r="48" spans="2:55" ht="14.25" customHeight="1">
      <c r="B48" s="161"/>
      <c r="C48" s="290">
        <v>14</v>
      </c>
      <c r="D48" s="137"/>
      <c r="E48" s="137"/>
      <c r="F48" s="137"/>
      <c r="G48" s="137"/>
      <c r="H48" s="137"/>
      <c r="I48" s="137"/>
      <c r="J48" s="8"/>
      <c r="K48" s="82"/>
      <c r="L48" s="298"/>
      <c r="M48" s="298"/>
      <c r="N48" s="298"/>
      <c r="O48" s="298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64"/>
      <c r="BB48" s="64"/>
      <c r="BC48" s="64"/>
    </row>
    <row r="49" spans="2:15" ht="14.25" customHeight="1">
      <c r="B49" s="161" t="s">
        <v>315</v>
      </c>
      <c r="C49" s="137">
        <v>8067</v>
      </c>
      <c r="D49" s="137">
        <v>300</v>
      </c>
      <c r="E49" s="137">
        <f>F49+G49+H49</f>
        <v>170243</v>
      </c>
      <c r="F49" s="137">
        <v>102033</v>
      </c>
      <c r="G49" s="137">
        <v>32930</v>
      </c>
      <c r="H49" s="137">
        <v>35280</v>
      </c>
      <c r="I49" s="137">
        <f>E49/D49</f>
        <v>567.4766666666667</v>
      </c>
      <c r="J49" s="28"/>
      <c r="L49" s="297"/>
      <c r="M49" s="297"/>
      <c r="N49" s="297"/>
      <c r="O49" s="297"/>
    </row>
    <row r="50" spans="2:15" ht="14.25" customHeight="1">
      <c r="B50" s="161"/>
      <c r="C50" s="290">
        <v>6</v>
      </c>
      <c r="D50" s="137"/>
      <c r="E50" s="137"/>
      <c r="F50" s="137"/>
      <c r="G50" s="137"/>
      <c r="H50" s="137"/>
      <c r="I50" s="137"/>
      <c r="J50" s="28"/>
      <c r="L50" s="298"/>
      <c r="M50" s="298"/>
      <c r="N50" s="298"/>
      <c r="O50" s="298"/>
    </row>
    <row r="51" spans="2:15" ht="14.25" customHeight="1">
      <c r="B51" s="161" t="s">
        <v>316</v>
      </c>
      <c r="C51" s="137">
        <v>7612</v>
      </c>
      <c r="D51" s="137">
        <v>300</v>
      </c>
      <c r="E51" s="137">
        <f>F51+G51+H51</f>
        <v>96463</v>
      </c>
      <c r="F51" s="137">
        <v>56347</v>
      </c>
      <c r="G51" s="137">
        <v>21638</v>
      </c>
      <c r="H51" s="137">
        <v>18478</v>
      </c>
      <c r="I51" s="137">
        <f>E51/D51</f>
        <v>321.54333333333335</v>
      </c>
      <c r="J51" s="31"/>
      <c r="L51" s="297"/>
      <c r="M51" s="297"/>
      <c r="N51" s="297"/>
      <c r="O51" s="297"/>
    </row>
    <row r="52" spans="2:15" ht="14.25" customHeight="1">
      <c r="B52" s="161"/>
      <c r="C52" s="290">
        <v>14</v>
      </c>
      <c r="D52" s="137"/>
      <c r="E52" s="137"/>
      <c r="F52" s="137"/>
      <c r="G52" s="137"/>
      <c r="H52" s="137"/>
      <c r="I52" s="137"/>
      <c r="J52" s="28"/>
      <c r="L52" s="298"/>
      <c r="M52" s="298"/>
      <c r="N52" s="298"/>
      <c r="O52" s="298"/>
    </row>
    <row r="53" spans="2:15" ht="14.25" customHeight="1">
      <c r="B53" s="161" t="s">
        <v>317</v>
      </c>
      <c r="C53" s="449">
        <v>4738</v>
      </c>
      <c r="D53" s="140">
        <v>246</v>
      </c>
      <c r="E53" s="137">
        <f>F53+G53+H53</f>
        <v>54494</v>
      </c>
      <c r="F53" s="140">
        <v>34871</v>
      </c>
      <c r="G53" s="140">
        <v>4306</v>
      </c>
      <c r="H53" s="140">
        <v>15317</v>
      </c>
      <c r="I53" s="137">
        <f>E53/D53</f>
        <v>221.52032520325204</v>
      </c>
      <c r="J53" s="28"/>
      <c r="L53" s="297"/>
      <c r="M53" s="297"/>
      <c r="N53" s="297"/>
      <c r="O53" s="297"/>
    </row>
    <row r="54" spans="1:10" ht="14.25" customHeight="1">
      <c r="A54" s="116"/>
      <c r="B54" s="166"/>
      <c r="C54" s="450" t="s">
        <v>5</v>
      </c>
      <c r="D54" s="160"/>
      <c r="E54" s="160"/>
      <c r="F54" s="160"/>
      <c r="G54" s="160"/>
      <c r="H54" s="160"/>
      <c r="I54" s="160"/>
      <c r="J54" s="31"/>
    </row>
    <row r="55" spans="1:10" ht="13.5" customHeight="1">
      <c r="A55" s="12" t="s">
        <v>473</v>
      </c>
      <c r="J55" s="28"/>
    </row>
    <row r="56" spans="1:10" ht="13.5" customHeight="1">
      <c r="A56" s="12" t="s">
        <v>535</v>
      </c>
      <c r="J56" s="31"/>
    </row>
    <row r="57" ht="12">
      <c r="J57" s="28"/>
    </row>
    <row r="58" ht="12">
      <c r="J58" s="28"/>
    </row>
    <row r="60" ht="12">
      <c r="J60" s="28"/>
    </row>
    <row r="61" ht="12">
      <c r="J61" s="28"/>
    </row>
    <row r="62" ht="12">
      <c r="J62" s="28"/>
    </row>
    <row r="63" ht="12">
      <c r="J63" s="28"/>
    </row>
    <row r="64" ht="12">
      <c r="J64" s="31"/>
    </row>
    <row r="65" ht="12">
      <c r="J65" s="28"/>
    </row>
    <row r="66" ht="12">
      <c r="J66" s="28"/>
    </row>
    <row r="67" ht="12">
      <c r="J67" s="31"/>
    </row>
    <row r="68" ht="12">
      <c r="J68" s="15"/>
    </row>
  </sheetData>
  <sheetProtection/>
  <mergeCells count="8">
    <mergeCell ref="A1:I1"/>
    <mergeCell ref="I4:I5"/>
    <mergeCell ref="E4:H4"/>
    <mergeCell ref="A31:B31"/>
    <mergeCell ref="A6:B6"/>
    <mergeCell ref="D4:D5"/>
    <mergeCell ref="C4:C5"/>
    <mergeCell ref="A4:B5"/>
  </mergeCells>
  <printOptions/>
  <pageMargins left="0.7874015748031497" right="0" top="0.7874015748031497" bottom="0.1968503937007874" header="0.3937007874015748" footer="0.1968503937007874"/>
  <pageSetup firstPageNumber="235" useFirstPageNumber="1" horizontalDpi="600" verticalDpi="600" orientation="portrait" paperSize="9" r:id="rId2"/>
  <headerFooter alignWithMargins="0">
    <oddHeader xml:space="preserve">&amp;R&amp;"ＭＳ 明朝,標準"&amp;8区 立 施 設　&amp;P </oddHeader>
  </headerFooter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BH71"/>
  <sheetViews>
    <sheetView zoomScalePageLayoutView="0" workbookViewId="0" topLeftCell="A1">
      <selection activeCell="V8" sqref="V8"/>
    </sheetView>
  </sheetViews>
  <sheetFormatPr defaultColWidth="15.625" defaultRowHeight="13.5"/>
  <cols>
    <col min="1" max="1" width="2.375" style="2" customWidth="1"/>
    <col min="2" max="2" width="15.125" style="2" customWidth="1"/>
    <col min="3" max="6" width="11.375" style="2" customWidth="1"/>
    <col min="7" max="7" width="11.625" style="2" customWidth="1"/>
    <col min="8" max="8" width="11.375" style="2" customWidth="1"/>
    <col min="9" max="9" width="3.75390625" style="2" customWidth="1"/>
    <col min="10" max="11" width="1.75390625" style="2" customWidth="1"/>
    <col min="12" max="12" width="2.875" style="2" customWidth="1"/>
    <col min="13" max="51" width="1.75390625" style="2" customWidth="1"/>
    <col min="52" max="52" width="2.375" style="2" customWidth="1"/>
    <col min="53" max="57" width="1.875" style="2" customWidth="1"/>
    <col min="58" max="61" width="1.37890625" style="2" customWidth="1"/>
    <col min="62" max="62" width="2.125" style="2" customWidth="1"/>
    <col min="63" max="72" width="1.37890625" style="2" customWidth="1"/>
    <col min="73" max="16384" width="15.625" style="2" customWidth="1"/>
  </cols>
  <sheetData>
    <row r="1" spans="1:60" ht="18" customHeight="1">
      <c r="A1" s="522" t="s">
        <v>876</v>
      </c>
      <c r="B1" s="522"/>
      <c r="C1" s="522"/>
      <c r="D1" s="522"/>
      <c r="E1" s="522"/>
      <c r="F1" s="522"/>
      <c r="G1" s="522"/>
      <c r="H1" s="52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</row>
    <row r="2" ht="15" customHeight="1"/>
    <row r="3" spans="1:51" ht="15" customHeight="1" thickBot="1">
      <c r="A3" s="100" t="s">
        <v>328</v>
      </c>
      <c r="D3" s="4"/>
      <c r="F3" s="5"/>
      <c r="G3" s="769" t="s">
        <v>726</v>
      </c>
      <c r="H3" s="769"/>
      <c r="I3" s="19"/>
      <c r="J3" s="19"/>
      <c r="K3" s="19"/>
      <c r="L3" s="19"/>
      <c r="M3" s="19"/>
      <c r="N3" s="19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0"/>
      <c r="AO3" s="10"/>
      <c r="AQ3" s="10"/>
      <c r="AR3" s="53"/>
      <c r="AS3" s="53"/>
      <c r="AT3" s="53"/>
      <c r="AU3" s="53"/>
      <c r="AV3" s="53"/>
      <c r="AW3" s="53"/>
      <c r="AX3" s="53"/>
      <c r="AY3" s="7"/>
    </row>
    <row r="4" spans="1:60" ht="18" customHeight="1">
      <c r="A4" s="499" t="s">
        <v>193</v>
      </c>
      <c r="B4" s="520"/>
      <c r="C4" s="520" t="s">
        <v>33</v>
      </c>
      <c r="D4" s="45" t="s">
        <v>329</v>
      </c>
      <c r="E4" s="45" t="s">
        <v>725</v>
      </c>
      <c r="F4" s="45" t="s">
        <v>330</v>
      </c>
      <c r="G4" s="45" t="s">
        <v>331</v>
      </c>
      <c r="H4" s="151" t="s">
        <v>332</v>
      </c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21"/>
      <c r="AZ4" s="21"/>
      <c r="BA4" s="21"/>
      <c r="BB4" s="21"/>
      <c r="BC4" s="21"/>
      <c r="BD4" s="21"/>
      <c r="BE4" s="21"/>
      <c r="BF4" s="21"/>
      <c r="BG4" s="21"/>
      <c r="BH4" s="21"/>
    </row>
    <row r="5" spans="1:60" ht="16.5" customHeight="1">
      <c r="A5" s="502"/>
      <c r="B5" s="521"/>
      <c r="C5" s="521"/>
      <c r="D5" s="46" t="s">
        <v>333</v>
      </c>
      <c r="E5" s="46" t="s">
        <v>724</v>
      </c>
      <c r="F5" s="46" t="s">
        <v>334</v>
      </c>
      <c r="G5" s="46" t="s">
        <v>334</v>
      </c>
      <c r="H5" s="153" t="s">
        <v>334</v>
      </c>
      <c r="I5" s="8"/>
      <c r="J5" s="8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9"/>
      <c r="AZ5" s="9"/>
      <c r="BA5" s="9"/>
      <c r="BB5" s="9"/>
      <c r="BC5" s="9"/>
      <c r="BD5" s="9"/>
      <c r="BE5" s="9"/>
      <c r="BF5" s="9"/>
      <c r="BG5" s="9"/>
      <c r="BH5" s="9"/>
    </row>
    <row r="6" spans="1:56" ht="18.75" customHeight="1">
      <c r="A6" s="128"/>
      <c r="B6" s="161" t="s">
        <v>335</v>
      </c>
      <c r="C6" s="406">
        <f>D6+E6+F6+G6+H6+C25+D25+E25+F25+G25+H25</f>
        <v>773547</v>
      </c>
      <c r="D6" s="110">
        <v>137289</v>
      </c>
      <c r="E6" s="110">
        <v>70263</v>
      </c>
      <c r="F6" s="110">
        <v>114004</v>
      </c>
      <c r="G6" s="110">
        <v>82280</v>
      </c>
      <c r="H6" s="110">
        <v>125354</v>
      </c>
      <c r="I6" s="128"/>
      <c r="J6" s="128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Z6" s="15"/>
      <c r="BB6" s="15"/>
      <c r="BD6" s="15"/>
    </row>
    <row r="7" spans="1:60" ht="18.75" customHeight="1">
      <c r="A7" s="36"/>
      <c r="B7" s="161" t="s">
        <v>336</v>
      </c>
      <c r="C7" s="406">
        <f>D7+E7+F7+G7+H7+C26+D26+E26+F26+G26+H26</f>
        <v>139792</v>
      </c>
      <c r="D7" s="110">
        <v>17973</v>
      </c>
      <c r="E7" s="110">
        <v>8675</v>
      </c>
      <c r="F7" s="110">
        <v>16194</v>
      </c>
      <c r="G7" s="110">
        <v>17799</v>
      </c>
      <c r="H7" s="110">
        <v>20941</v>
      </c>
      <c r="I7" s="36"/>
      <c r="J7" s="36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1"/>
      <c r="AZ7" s="10"/>
      <c r="BA7" s="10"/>
      <c r="BB7" s="10"/>
      <c r="BC7" s="10"/>
      <c r="BD7" s="10"/>
      <c r="BE7" s="10"/>
      <c r="BF7" s="10"/>
      <c r="BG7" s="10"/>
      <c r="BH7" s="10"/>
    </row>
    <row r="8" spans="1:60" ht="18.75" customHeight="1">
      <c r="A8" s="8"/>
      <c r="B8" s="161" t="s">
        <v>337</v>
      </c>
      <c r="C8" s="406">
        <f>E8</f>
        <v>7971</v>
      </c>
      <c r="D8" s="451" t="s">
        <v>723</v>
      </c>
      <c r="E8" s="110">
        <v>7971</v>
      </c>
      <c r="F8" s="451" t="s">
        <v>723</v>
      </c>
      <c r="G8" s="451" t="s">
        <v>723</v>
      </c>
      <c r="H8" s="451" t="s">
        <v>723</v>
      </c>
      <c r="I8" s="8"/>
      <c r="J8" s="8"/>
      <c r="K8" s="24"/>
      <c r="L8" s="24"/>
      <c r="M8" s="24"/>
      <c r="N8" s="24"/>
      <c r="O8" s="24"/>
      <c r="P8" s="24"/>
      <c r="Q8" s="24"/>
      <c r="R8" s="24"/>
      <c r="S8" s="10"/>
      <c r="T8" s="10"/>
      <c r="U8" s="10"/>
      <c r="V8" s="24"/>
      <c r="W8" s="24"/>
      <c r="X8" s="10"/>
      <c r="Y8" s="10"/>
      <c r="Z8" s="10"/>
      <c r="AA8" s="10"/>
      <c r="AB8" s="24"/>
      <c r="AC8" s="24"/>
      <c r="AD8" s="10"/>
      <c r="AE8" s="10"/>
      <c r="AF8" s="10"/>
      <c r="AG8" s="10"/>
      <c r="AH8" s="24"/>
      <c r="AI8" s="24"/>
      <c r="AJ8" s="10"/>
      <c r="AK8" s="10"/>
      <c r="AL8" s="10"/>
      <c r="AM8" s="10"/>
      <c r="AN8" s="24"/>
      <c r="AO8" s="24"/>
      <c r="AP8" s="10"/>
      <c r="AQ8" s="10"/>
      <c r="AR8" s="10"/>
      <c r="AS8" s="24"/>
      <c r="AT8" s="24"/>
      <c r="AU8" s="24"/>
      <c r="AV8" s="10"/>
      <c r="AW8" s="10"/>
      <c r="AX8" s="10"/>
      <c r="AY8" s="11"/>
      <c r="AZ8" s="10"/>
      <c r="BA8" s="10"/>
      <c r="BB8" s="10"/>
      <c r="BC8" s="10"/>
      <c r="BD8" s="10"/>
      <c r="BE8" s="10"/>
      <c r="BF8" s="10"/>
      <c r="BG8" s="10"/>
      <c r="BH8" s="10"/>
    </row>
    <row r="9" spans="1:60" ht="18.75" customHeight="1">
      <c r="A9" s="8"/>
      <c r="B9" s="161" t="s">
        <v>338</v>
      </c>
      <c r="C9" s="406">
        <f>D9+E9+F9+G9+H9+C28+D28+E28+F28+G28+H28</f>
        <v>100894</v>
      </c>
      <c r="D9" s="110">
        <v>11247</v>
      </c>
      <c r="E9" s="110">
        <v>6897</v>
      </c>
      <c r="F9" s="110">
        <v>13106</v>
      </c>
      <c r="G9" s="110">
        <v>11522</v>
      </c>
      <c r="H9" s="110">
        <v>15969</v>
      </c>
      <c r="I9" s="8"/>
      <c r="J9" s="8"/>
      <c r="K9" s="13"/>
      <c r="L9" s="13"/>
      <c r="M9" s="13"/>
      <c r="N9" s="13"/>
      <c r="O9" s="13"/>
      <c r="P9" s="13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</row>
    <row r="10" spans="1:60" ht="18.75" customHeight="1">
      <c r="A10" s="8"/>
      <c r="B10" s="161" t="s">
        <v>339</v>
      </c>
      <c r="C10" s="406">
        <f>D10+E10+F10+G10+H10+C29+D29+E29+F29+G29+H29</f>
        <v>6639</v>
      </c>
      <c r="D10" s="110">
        <v>523</v>
      </c>
      <c r="E10" s="110">
        <v>375</v>
      </c>
      <c r="F10" s="110">
        <v>703</v>
      </c>
      <c r="G10" s="110">
        <v>1335</v>
      </c>
      <c r="H10" s="110">
        <v>700</v>
      </c>
      <c r="I10" s="8"/>
      <c r="J10" s="8"/>
      <c r="K10" s="13"/>
      <c r="L10" s="13"/>
      <c r="M10" s="13"/>
      <c r="N10" s="13"/>
      <c r="O10" s="13"/>
      <c r="P10" s="13"/>
      <c r="Q10" s="10"/>
      <c r="R10" s="10"/>
      <c r="S10" s="10"/>
      <c r="T10" s="10"/>
      <c r="U10" s="10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1"/>
      <c r="AZ10" s="10"/>
      <c r="BA10" s="10"/>
      <c r="BB10" s="10"/>
      <c r="BC10" s="10"/>
      <c r="BD10" s="10"/>
      <c r="BE10" s="10"/>
      <c r="BF10" s="10"/>
      <c r="BG10" s="10"/>
      <c r="BH10" s="10"/>
    </row>
    <row r="11" spans="1:60" ht="18.75" customHeight="1">
      <c r="A11" s="8"/>
      <c r="B11" s="161" t="s">
        <v>453</v>
      </c>
      <c r="C11" s="406">
        <f>F11</f>
        <v>19913</v>
      </c>
      <c r="D11" s="451" t="s">
        <v>723</v>
      </c>
      <c r="E11" s="451" t="s">
        <v>723</v>
      </c>
      <c r="F11" s="110">
        <v>19913</v>
      </c>
      <c r="G11" s="451" t="s">
        <v>723</v>
      </c>
      <c r="H11" s="451" t="s">
        <v>723</v>
      </c>
      <c r="I11" s="8"/>
      <c r="J11" s="8"/>
      <c r="K11" s="13"/>
      <c r="L11" s="13"/>
      <c r="M11" s="13"/>
      <c r="N11" s="13"/>
      <c r="O11" s="13"/>
      <c r="P11" s="13"/>
      <c r="Q11" s="10"/>
      <c r="R11" s="10"/>
      <c r="S11" s="10"/>
      <c r="T11" s="10"/>
      <c r="U11" s="10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</row>
    <row r="12" spans="1:60" ht="18.75" customHeight="1">
      <c r="A12" s="8"/>
      <c r="B12" s="161" t="s">
        <v>454</v>
      </c>
      <c r="C12" s="406">
        <f>D12+F12+G12+H12+C31+D31+G31</f>
        <v>2813</v>
      </c>
      <c r="D12" s="110">
        <v>246</v>
      </c>
      <c r="E12" s="451" t="s">
        <v>723</v>
      </c>
      <c r="F12" s="110">
        <v>205</v>
      </c>
      <c r="G12" s="110">
        <v>635</v>
      </c>
      <c r="H12" s="110">
        <v>591</v>
      </c>
      <c r="I12" s="8"/>
      <c r="J12" s="8"/>
      <c r="K12" s="13"/>
      <c r="L12" s="13"/>
      <c r="M12" s="13"/>
      <c r="N12" s="13"/>
      <c r="O12" s="13"/>
      <c r="P12" s="13"/>
      <c r="Q12" s="10"/>
      <c r="R12" s="10"/>
      <c r="S12" s="10"/>
      <c r="T12" s="10"/>
      <c r="U12" s="10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24"/>
      <c r="AZ12" s="15"/>
      <c r="BA12" s="24"/>
      <c r="BB12" s="15"/>
      <c r="BC12" s="24"/>
      <c r="BD12" s="15"/>
      <c r="BE12" s="24"/>
      <c r="BF12" s="24"/>
      <c r="BG12" s="24"/>
      <c r="BH12" s="24"/>
    </row>
    <row r="13" spans="2:60" ht="18.75" customHeight="1">
      <c r="B13" s="161" t="s">
        <v>455</v>
      </c>
      <c r="C13" s="406">
        <f>D13+E13+F13+G13+H13+C32+D32+E32+F32+G32+H32</f>
        <v>98529</v>
      </c>
      <c r="D13" s="110">
        <v>11309</v>
      </c>
      <c r="E13" s="110">
        <v>9053</v>
      </c>
      <c r="F13" s="110">
        <v>15160</v>
      </c>
      <c r="G13" s="110">
        <v>11659</v>
      </c>
      <c r="H13" s="110">
        <v>13012</v>
      </c>
      <c r="I13" s="8"/>
      <c r="J13" s="8"/>
      <c r="K13" s="13"/>
      <c r="L13" s="13"/>
      <c r="M13" s="13"/>
      <c r="N13" s="13"/>
      <c r="O13" s="13"/>
      <c r="P13" s="13"/>
      <c r="Q13" s="10"/>
      <c r="R13" s="10"/>
      <c r="S13" s="10"/>
      <c r="T13" s="10"/>
      <c r="U13" s="10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</row>
    <row r="14" spans="2:60" ht="18.75" customHeight="1">
      <c r="B14" s="172" t="s">
        <v>456</v>
      </c>
      <c r="C14" s="406">
        <f>D33</f>
        <v>3699</v>
      </c>
      <c r="D14" s="451" t="s">
        <v>723</v>
      </c>
      <c r="E14" s="451" t="s">
        <v>723</v>
      </c>
      <c r="F14" s="451" t="s">
        <v>723</v>
      </c>
      <c r="G14" s="451" t="s">
        <v>723</v>
      </c>
      <c r="H14" s="451" t="s">
        <v>723</v>
      </c>
      <c r="I14" s="8"/>
      <c r="J14" s="8"/>
      <c r="K14" s="13"/>
      <c r="L14" s="13"/>
      <c r="M14" s="13"/>
      <c r="N14" s="13"/>
      <c r="O14" s="13"/>
      <c r="P14" s="13"/>
      <c r="Q14" s="10"/>
      <c r="R14" s="10"/>
      <c r="S14" s="10"/>
      <c r="T14" s="10"/>
      <c r="U14" s="10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</row>
    <row r="15" spans="2:60" ht="18.75" customHeight="1">
      <c r="B15" s="161" t="s">
        <v>536</v>
      </c>
      <c r="C15" s="406">
        <f>D34</f>
        <v>333</v>
      </c>
      <c r="D15" s="451" t="s">
        <v>723</v>
      </c>
      <c r="E15" s="451" t="s">
        <v>723</v>
      </c>
      <c r="F15" s="451" t="s">
        <v>723</v>
      </c>
      <c r="G15" s="451" t="s">
        <v>723</v>
      </c>
      <c r="H15" s="451" t="s">
        <v>723</v>
      </c>
      <c r="I15" s="8"/>
      <c r="J15" s="8"/>
      <c r="K15" s="13"/>
      <c r="L15" s="13"/>
      <c r="M15" s="13"/>
      <c r="N15" s="13"/>
      <c r="O15" s="13"/>
      <c r="P15" s="13"/>
      <c r="Q15" s="10"/>
      <c r="R15" s="10"/>
      <c r="S15" s="10"/>
      <c r="T15" s="10"/>
      <c r="U15" s="10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1"/>
      <c r="AZ15" s="10"/>
      <c r="BA15" s="10"/>
      <c r="BB15" s="10"/>
      <c r="BC15" s="10"/>
      <c r="BD15" s="10"/>
      <c r="BE15" s="10"/>
      <c r="BF15" s="10"/>
      <c r="BG15" s="10"/>
      <c r="BH15" s="10"/>
    </row>
    <row r="16" spans="2:60" ht="18.75" customHeight="1">
      <c r="B16" s="161" t="s">
        <v>537</v>
      </c>
      <c r="C16" s="406">
        <f>D16+C35</f>
        <v>8596</v>
      </c>
      <c r="D16" s="110">
        <v>8576</v>
      </c>
      <c r="E16" s="451" t="s">
        <v>723</v>
      </c>
      <c r="F16" s="451" t="s">
        <v>723</v>
      </c>
      <c r="G16" s="451" t="s">
        <v>723</v>
      </c>
      <c r="H16" s="451" t="s">
        <v>723</v>
      </c>
      <c r="I16" s="8"/>
      <c r="J16" s="8"/>
      <c r="K16" s="13"/>
      <c r="L16" s="13"/>
      <c r="M16" s="13"/>
      <c r="N16" s="13"/>
      <c r="O16" s="13"/>
      <c r="P16" s="13"/>
      <c r="Q16" s="10"/>
      <c r="R16" s="10"/>
      <c r="S16" s="10"/>
      <c r="T16" s="10"/>
      <c r="U16" s="10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1"/>
      <c r="AZ16" s="10"/>
      <c r="BA16" s="10"/>
      <c r="BB16" s="10"/>
      <c r="BC16" s="10"/>
      <c r="BD16" s="10"/>
      <c r="BE16" s="10"/>
      <c r="BF16" s="10"/>
      <c r="BG16" s="10"/>
      <c r="BH16" s="10"/>
    </row>
    <row r="17" spans="2:60" ht="18.75" customHeight="1">
      <c r="B17" s="161" t="s">
        <v>457</v>
      </c>
      <c r="C17" s="406">
        <f>D17+E17+F17+G17+H17+C36+D36+E36+F36+G36+H36</f>
        <v>1538</v>
      </c>
      <c r="D17" s="110">
        <v>206</v>
      </c>
      <c r="E17" s="110">
        <v>138</v>
      </c>
      <c r="F17" s="110">
        <v>178</v>
      </c>
      <c r="G17" s="110">
        <v>155</v>
      </c>
      <c r="H17" s="110">
        <v>173</v>
      </c>
      <c r="I17" s="8"/>
      <c r="J17" s="8"/>
      <c r="K17" s="13"/>
      <c r="L17" s="13"/>
      <c r="M17" s="13"/>
      <c r="N17" s="13"/>
      <c r="O17" s="13"/>
      <c r="P17" s="13"/>
      <c r="Q17" s="10"/>
      <c r="R17" s="10"/>
      <c r="S17" s="10"/>
      <c r="T17" s="10"/>
      <c r="U17" s="10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</row>
    <row r="18" spans="1:50" ht="18.75" customHeight="1">
      <c r="A18" s="173"/>
      <c r="B18" s="162" t="s">
        <v>458</v>
      </c>
      <c r="C18" s="452">
        <f>D18+E18+F18+G18+H18+C37+D37+E37+F37+G37+H37</f>
        <v>119</v>
      </c>
      <c r="D18" s="407">
        <v>20</v>
      </c>
      <c r="E18" s="407">
        <v>12</v>
      </c>
      <c r="F18" s="407">
        <v>12</v>
      </c>
      <c r="G18" s="407">
        <v>13</v>
      </c>
      <c r="H18" s="407">
        <v>12</v>
      </c>
      <c r="I18" s="8"/>
      <c r="J18" s="8"/>
      <c r="K18" s="13"/>
      <c r="L18" s="13"/>
      <c r="M18" s="13"/>
      <c r="N18" s="13"/>
      <c r="O18" s="13"/>
      <c r="P18" s="13"/>
      <c r="Q18" s="10"/>
      <c r="R18" s="10"/>
      <c r="S18" s="10"/>
      <c r="T18" s="10"/>
      <c r="U18" s="10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</row>
    <row r="19" spans="2:50" ht="16.5" customHeight="1">
      <c r="B19" s="19"/>
      <c r="C19" s="174"/>
      <c r="D19" s="13"/>
      <c r="E19" s="13"/>
      <c r="F19" s="13"/>
      <c r="G19" s="13"/>
      <c r="H19" s="13"/>
      <c r="I19" s="8"/>
      <c r="J19" s="8"/>
      <c r="K19" s="13"/>
      <c r="L19" s="13"/>
      <c r="M19" s="13"/>
      <c r="N19" s="13"/>
      <c r="O19" s="13"/>
      <c r="P19" s="13"/>
      <c r="Q19" s="10"/>
      <c r="R19" s="10"/>
      <c r="S19" s="10"/>
      <c r="T19" s="10"/>
      <c r="U19" s="10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</row>
    <row r="20" spans="2:50" ht="16.5" customHeight="1">
      <c r="B20" s="19"/>
      <c r="C20" s="174"/>
      <c r="D20" s="13"/>
      <c r="E20" s="13"/>
      <c r="F20" s="13"/>
      <c r="G20" s="13"/>
      <c r="H20" s="13"/>
      <c r="I20" s="8"/>
      <c r="J20" s="8"/>
      <c r="K20" s="13"/>
      <c r="L20" s="13"/>
      <c r="M20" s="13"/>
      <c r="N20" s="13"/>
      <c r="O20" s="13"/>
      <c r="P20" s="13"/>
      <c r="Q20" s="10"/>
      <c r="R20" s="10"/>
      <c r="S20" s="10"/>
      <c r="T20" s="10"/>
      <c r="U20" s="10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</row>
    <row r="21" spans="2:50" ht="16.5" customHeight="1">
      <c r="B21" s="19"/>
      <c r="C21" s="174"/>
      <c r="D21" s="13"/>
      <c r="E21" s="13"/>
      <c r="F21" s="13"/>
      <c r="G21" s="13"/>
      <c r="H21" s="13"/>
      <c r="I21" s="8"/>
      <c r="J21" s="8"/>
      <c r="K21" s="13"/>
      <c r="L21" s="13"/>
      <c r="M21" s="13"/>
      <c r="N21" s="13"/>
      <c r="O21" s="13"/>
      <c r="P21" s="13"/>
      <c r="Q21" s="10"/>
      <c r="R21" s="10"/>
      <c r="S21" s="10"/>
      <c r="T21" s="10"/>
      <c r="U21" s="10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</row>
    <row r="22" spans="1:50" ht="16.5" customHeight="1" thickBot="1">
      <c r="A22" s="101" t="s">
        <v>40</v>
      </c>
      <c r="B22" s="19"/>
      <c r="C22" s="174"/>
      <c r="D22" s="13"/>
      <c r="E22" s="13"/>
      <c r="F22" s="13"/>
      <c r="G22" s="13"/>
      <c r="H22" s="13"/>
      <c r="I22" s="8"/>
      <c r="J22" s="8"/>
      <c r="K22" s="13"/>
      <c r="L22" s="13"/>
      <c r="M22" s="13"/>
      <c r="N22" s="13"/>
      <c r="O22" s="13"/>
      <c r="P22" s="13"/>
      <c r="Q22" s="10"/>
      <c r="R22" s="10"/>
      <c r="S22" s="10"/>
      <c r="T22" s="10"/>
      <c r="U22" s="10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</row>
    <row r="23" spans="1:60" ht="18" customHeight="1">
      <c r="A23" s="499" t="s">
        <v>193</v>
      </c>
      <c r="B23" s="520"/>
      <c r="C23" s="175" t="s">
        <v>459</v>
      </c>
      <c r="D23" s="176" t="s">
        <v>460</v>
      </c>
      <c r="E23" s="176" t="s">
        <v>461</v>
      </c>
      <c r="F23" s="176" t="s">
        <v>462</v>
      </c>
      <c r="G23" s="176" t="s">
        <v>463</v>
      </c>
      <c r="H23" s="177" t="s">
        <v>464</v>
      </c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21"/>
      <c r="AZ23" s="21"/>
      <c r="BA23" s="21"/>
      <c r="BB23" s="21"/>
      <c r="BC23" s="21"/>
      <c r="BD23" s="21"/>
      <c r="BE23" s="21"/>
      <c r="BF23" s="21"/>
      <c r="BG23" s="21"/>
      <c r="BH23" s="21"/>
    </row>
    <row r="24" spans="1:60" ht="16.5" customHeight="1">
      <c r="A24" s="502"/>
      <c r="B24" s="521"/>
      <c r="C24" s="178" t="s">
        <v>334</v>
      </c>
      <c r="D24" s="179" t="s">
        <v>334</v>
      </c>
      <c r="E24" s="179" t="s">
        <v>334</v>
      </c>
      <c r="F24" s="179" t="s">
        <v>465</v>
      </c>
      <c r="G24" s="179" t="s">
        <v>466</v>
      </c>
      <c r="H24" s="180" t="s">
        <v>465</v>
      </c>
      <c r="I24" s="8"/>
      <c r="J24" s="8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9"/>
      <c r="AZ24" s="9"/>
      <c r="BA24" s="9"/>
      <c r="BB24" s="9"/>
      <c r="BC24" s="9"/>
      <c r="BD24" s="9"/>
      <c r="BE24" s="9"/>
      <c r="BF24" s="9"/>
      <c r="BG24" s="9"/>
      <c r="BH24" s="9"/>
    </row>
    <row r="25" spans="1:56" ht="18.75" customHeight="1">
      <c r="A25" s="128"/>
      <c r="B25" s="161" t="s">
        <v>335</v>
      </c>
      <c r="C25" s="453">
        <v>81315</v>
      </c>
      <c r="D25" s="454">
        <v>78754</v>
      </c>
      <c r="E25" s="454">
        <v>45651</v>
      </c>
      <c r="F25" s="454">
        <v>11022</v>
      </c>
      <c r="G25" s="454">
        <v>11755</v>
      </c>
      <c r="H25" s="454">
        <v>15860</v>
      </c>
      <c r="I25" s="128"/>
      <c r="J25" s="128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Z25" s="15"/>
      <c r="BB25" s="15"/>
      <c r="BD25" s="15"/>
    </row>
    <row r="26" spans="1:60" ht="18.75" customHeight="1">
      <c r="A26" s="36"/>
      <c r="B26" s="161" t="s">
        <v>336</v>
      </c>
      <c r="C26" s="110">
        <v>13657</v>
      </c>
      <c r="D26" s="110">
        <v>17722</v>
      </c>
      <c r="E26" s="110">
        <v>14295</v>
      </c>
      <c r="F26" s="110">
        <v>3941</v>
      </c>
      <c r="G26" s="110">
        <v>5263</v>
      </c>
      <c r="H26" s="110">
        <v>3332</v>
      </c>
      <c r="I26" s="36"/>
      <c r="J26" s="36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1"/>
      <c r="AZ26" s="10"/>
      <c r="BA26" s="10"/>
      <c r="BB26" s="10"/>
      <c r="BC26" s="10"/>
      <c r="BD26" s="10"/>
      <c r="BE26" s="10"/>
      <c r="BF26" s="10"/>
      <c r="BG26" s="10"/>
      <c r="BH26" s="10"/>
    </row>
    <row r="27" spans="1:60" ht="18.75" customHeight="1">
      <c r="A27" s="8"/>
      <c r="B27" s="161" t="s">
        <v>337</v>
      </c>
      <c r="C27" s="451" t="s">
        <v>723</v>
      </c>
      <c r="D27" s="451" t="s">
        <v>723</v>
      </c>
      <c r="E27" s="451" t="s">
        <v>723</v>
      </c>
      <c r="F27" s="451" t="s">
        <v>723</v>
      </c>
      <c r="G27" s="451" t="s">
        <v>723</v>
      </c>
      <c r="H27" s="451" t="s">
        <v>723</v>
      </c>
      <c r="I27" s="8"/>
      <c r="J27" s="8"/>
      <c r="K27" s="24"/>
      <c r="L27" s="24"/>
      <c r="M27" s="24"/>
      <c r="N27" s="24"/>
      <c r="O27" s="24"/>
      <c r="P27" s="24"/>
      <c r="Q27" s="24"/>
      <c r="R27" s="24"/>
      <c r="S27" s="10"/>
      <c r="T27" s="10"/>
      <c r="U27" s="10"/>
      <c r="V27" s="24"/>
      <c r="W27" s="24"/>
      <c r="X27" s="10"/>
      <c r="Y27" s="10"/>
      <c r="Z27" s="10"/>
      <c r="AA27" s="10"/>
      <c r="AB27" s="24"/>
      <c r="AC27" s="24"/>
      <c r="AD27" s="10"/>
      <c r="AE27" s="10"/>
      <c r="AF27" s="10"/>
      <c r="AG27" s="10"/>
      <c r="AH27" s="24"/>
      <c r="AI27" s="24"/>
      <c r="AJ27" s="10"/>
      <c r="AK27" s="10"/>
      <c r="AL27" s="10"/>
      <c r="AM27" s="10"/>
      <c r="AN27" s="24"/>
      <c r="AO27" s="24"/>
      <c r="AP27" s="10"/>
      <c r="AQ27" s="10"/>
      <c r="AR27" s="10"/>
      <c r="AS27" s="24"/>
      <c r="AT27" s="24"/>
      <c r="AU27" s="24"/>
      <c r="AV27" s="10"/>
      <c r="AW27" s="10"/>
      <c r="AX27" s="10"/>
      <c r="AY27" s="11"/>
      <c r="AZ27" s="10"/>
      <c r="BA27" s="10"/>
      <c r="BB27" s="10"/>
      <c r="BC27" s="10"/>
      <c r="BD27" s="10"/>
      <c r="BE27" s="10"/>
      <c r="BF27" s="10"/>
      <c r="BG27" s="10"/>
      <c r="BH27" s="10"/>
    </row>
    <row r="28" spans="1:60" ht="18.75" customHeight="1">
      <c r="A28" s="8"/>
      <c r="B28" s="161" t="s">
        <v>338</v>
      </c>
      <c r="C28" s="110">
        <v>10171</v>
      </c>
      <c r="D28" s="110">
        <v>13604</v>
      </c>
      <c r="E28" s="110">
        <v>6804</v>
      </c>
      <c r="F28" s="110">
        <v>3653</v>
      </c>
      <c r="G28" s="110">
        <v>4776</v>
      </c>
      <c r="H28" s="110">
        <v>3145</v>
      </c>
      <c r="I28" s="8"/>
      <c r="J28" s="8"/>
      <c r="K28" s="13"/>
      <c r="L28" s="13"/>
      <c r="M28" s="13"/>
      <c r="N28" s="13"/>
      <c r="O28" s="13"/>
      <c r="P28" s="13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</row>
    <row r="29" spans="1:60" ht="18.75" customHeight="1">
      <c r="A29" s="8"/>
      <c r="B29" s="161" t="s">
        <v>339</v>
      </c>
      <c r="C29" s="110">
        <v>760</v>
      </c>
      <c r="D29" s="110">
        <v>675</v>
      </c>
      <c r="E29" s="110">
        <v>592</v>
      </c>
      <c r="F29" s="110">
        <v>480</v>
      </c>
      <c r="G29" s="110">
        <v>359</v>
      </c>
      <c r="H29" s="110">
        <v>137</v>
      </c>
      <c r="I29" s="8"/>
      <c r="J29" s="8"/>
      <c r="K29" s="13"/>
      <c r="L29" s="13"/>
      <c r="M29" s="13"/>
      <c r="N29" s="13"/>
      <c r="O29" s="13"/>
      <c r="P29" s="13"/>
      <c r="Q29" s="10"/>
      <c r="R29" s="10"/>
      <c r="S29" s="10"/>
      <c r="T29" s="10"/>
      <c r="U29" s="10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1"/>
      <c r="AZ29" s="10"/>
      <c r="BA29" s="10"/>
      <c r="BB29" s="10"/>
      <c r="BC29" s="10"/>
      <c r="BD29" s="10"/>
      <c r="BE29" s="10"/>
      <c r="BF29" s="10"/>
      <c r="BG29" s="10"/>
      <c r="BH29" s="10"/>
    </row>
    <row r="30" spans="1:60" ht="18.75" customHeight="1">
      <c r="A30" s="8"/>
      <c r="B30" s="161" t="s">
        <v>453</v>
      </c>
      <c r="C30" s="451" t="s">
        <v>723</v>
      </c>
      <c r="D30" s="451" t="s">
        <v>723</v>
      </c>
      <c r="E30" s="451" t="s">
        <v>723</v>
      </c>
      <c r="F30" s="451" t="s">
        <v>723</v>
      </c>
      <c r="G30" s="451" t="s">
        <v>723</v>
      </c>
      <c r="H30" s="451" t="s">
        <v>723</v>
      </c>
      <c r="I30" s="8"/>
      <c r="J30" s="8"/>
      <c r="K30" s="13"/>
      <c r="L30" s="13"/>
      <c r="M30" s="13"/>
      <c r="N30" s="13"/>
      <c r="O30" s="13"/>
      <c r="P30" s="13"/>
      <c r="Q30" s="10"/>
      <c r="R30" s="10"/>
      <c r="S30" s="10"/>
      <c r="T30" s="10"/>
      <c r="U30" s="10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</row>
    <row r="31" spans="1:60" ht="18.75" customHeight="1">
      <c r="A31" s="8"/>
      <c r="B31" s="161" t="s">
        <v>454</v>
      </c>
      <c r="C31" s="110">
        <v>12</v>
      </c>
      <c r="D31" s="110">
        <v>1004</v>
      </c>
      <c r="E31" s="451" t="s">
        <v>723</v>
      </c>
      <c r="F31" s="451" t="s">
        <v>723</v>
      </c>
      <c r="G31" s="110">
        <v>120</v>
      </c>
      <c r="H31" s="451" t="s">
        <v>723</v>
      </c>
      <c r="I31" s="8"/>
      <c r="J31" s="8"/>
      <c r="K31" s="13"/>
      <c r="L31" s="13"/>
      <c r="M31" s="13"/>
      <c r="N31" s="13"/>
      <c r="O31" s="13"/>
      <c r="P31" s="13"/>
      <c r="Q31" s="10"/>
      <c r="R31" s="10"/>
      <c r="S31" s="10"/>
      <c r="T31" s="10"/>
      <c r="U31" s="10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24"/>
      <c r="AZ31" s="15"/>
      <c r="BA31" s="24"/>
      <c r="BB31" s="15"/>
      <c r="BC31" s="24"/>
      <c r="BD31" s="15"/>
      <c r="BE31" s="24"/>
      <c r="BF31" s="24"/>
      <c r="BG31" s="24"/>
      <c r="BH31" s="24"/>
    </row>
    <row r="32" spans="2:60" ht="18.75" customHeight="1">
      <c r="B32" s="161" t="s">
        <v>455</v>
      </c>
      <c r="C32" s="110">
        <v>14181</v>
      </c>
      <c r="D32" s="110">
        <v>11335</v>
      </c>
      <c r="E32" s="110">
        <v>5418</v>
      </c>
      <c r="F32" s="110">
        <v>2491</v>
      </c>
      <c r="G32" s="110">
        <v>2132</v>
      </c>
      <c r="H32" s="110">
        <v>2779</v>
      </c>
      <c r="I32" s="8"/>
      <c r="J32" s="8"/>
      <c r="K32" s="13"/>
      <c r="L32" s="13"/>
      <c r="M32" s="13"/>
      <c r="N32" s="13"/>
      <c r="O32" s="13"/>
      <c r="P32" s="13"/>
      <c r="Q32" s="10"/>
      <c r="R32" s="10"/>
      <c r="S32" s="10"/>
      <c r="T32" s="10"/>
      <c r="U32" s="10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</row>
    <row r="33" spans="2:60" ht="18.75" customHeight="1">
      <c r="B33" s="161" t="s">
        <v>456</v>
      </c>
      <c r="C33" s="451" t="s">
        <v>723</v>
      </c>
      <c r="D33" s="110">
        <v>3699</v>
      </c>
      <c r="E33" s="451" t="s">
        <v>723</v>
      </c>
      <c r="F33" s="451" t="s">
        <v>723</v>
      </c>
      <c r="G33" s="451" t="s">
        <v>723</v>
      </c>
      <c r="H33" s="451" t="s">
        <v>723</v>
      </c>
      <c r="I33" s="8"/>
      <c r="J33" s="8"/>
      <c r="K33" s="13"/>
      <c r="L33" s="13"/>
      <c r="M33" s="13"/>
      <c r="N33" s="13"/>
      <c r="O33" s="13"/>
      <c r="P33" s="13"/>
      <c r="Q33" s="10"/>
      <c r="R33" s="10"/>
      <c r="S33" s="10"/>
      <c r="T33" s="10"/>
      <c r="U33" s="10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</row>
    <row r="34" spans="2:60" ht="18.75" customHeight="1">
      <c r="B34" s="172" t="s">
        <v>536</v>
      </c>
      <c r="C34" s="451" t="s">
        <v>723</v>
      </c>
      <c r="D34" s="110">
        <v>333</v>
      </c>
      <c r="E34" s="451" t="s">
        <v>723</v>
      </c>
      <c r="F34" s="451" t="s">
        <v>723</v>
      </c>
      <c r="G34" s="451" t="s">
        <v>723</v>
      </c>
      <c r="H34" s="451" t="s">
        <v>723</v>
      </c>
      <c r="I34" s="8"/>
      <c r="J34" s="8"/>
      <c r="K34" s="13"/>
      <c r="L34" s="13"/>
      <c r="M34" s="13"/>
      <c r="N34" s="13"/>
      <c r="O34" s="13"/>
      <c r="P34" s="13"/>
      <c r="Q34" s="10"/>
      <c r="R34" s="10"/>
      <c r="S34" s="10"/>
      <c r="T34" s="10"/>
      <c r="U34" s="10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</row>
    <row r="35" spans="2:60" ht="18.75" customHeight="1">
      <c r="B35" s="161" t="s">
        <v>537</v>
      </c>
      <c r="C35" s="110">
        <v>20</v>
      </c>
      <c r="D35" s="451" t="s">
        <v>723</v>
      </c>
      <c r="E35" s="451" t="s">
        <v>723</v>
      </c>
      <c r="F35" s="451" t="s">
        <v>723</v>
      </c>
      <c r="G35" s="451" t="s">
        <v>723</v>
      </c>
      <c r="H35" s="451" t="s">
        <v>723</v>
      </c>
      <c r="I35" s="8"/>
      <c r="J35" s="8"/>
      <c r="K35" s="13"/>
      <c r="L35" s="13"/>
      <c r="M35" s="13"/>
      <c r="N35" s="13"/>
      <c r="O35" s="13"/>
      <c r="P35" s="13"/>
      <c r="Q35" s="10"/>
      <c r="R35" s="10"/>
      <c r="S35" s="10"/>
      <c r="T35" s="10"/>
      <c r="U35" s="10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1"/>
      <c r="AZ35" s="10"/>
      <c r="BA35" s="10"/>
      <c r="BB35" s="10"/>
      <c r="BC35" s="10"/>
      <c r="BD35" s="10"/>
      <c r="BE35" s="10"/>
      <c r="BF35" s="10"/>
      <c r="BG35" s="10"/>
      <c r="BH35" s="10"/>
    </row>
    <row r="36" spans="2:60" ht="18.75" customHeight="1">
      <c r="B36" s="161" t="s">
        <v>457</v>
      </c>
      <c r="C36" s="110">
        <v>143</v>
      </c>
      <c r="D36" s="110">
        <v>170</v>
      </c>
      <c r="E36" s="110">
        <v>131</v>
      </c>
      <c r="F36" s="110">
        <v>75</v>
      </c>
      <c r="G36" s="110">
        <v>81</v>
      </c>
      <c r="H36" s="110">
        <v>88</v>
      </c>
      <c r="I36" s="8"/>
      <c r="J36" s="8"/>
      <c r="K36" s="13"/>
      <c r="L36" s="13"/>
      <c r="M36" s="13"/>
      <c r="N36" s="13"/>
      <c r="O36" s="13"/>
      <c r="P36" s="13"/>
      <c r="Q36" s="10"/>
      <c r="R36" s="10"/>
      <c r="S36" s="10"/>
      <c r="T36" s="10"/>
      <c r="U36" s="10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</row>
    <row r="37" spans="1:50" ht="18.75" customHeight="1">
      <c r="A37" s="173"/>
      <c r="B37" s="162" t="s">
        <v>458</v>
      </c>
      <c r="C37" s="407">
        <v>10</v>
      </c>
      <c r="D37" s="407">
        <v>11</v>
      </c>
      <c r="E37" s="407">
        <v>8</v>
      </c>
      <c r="F37" s="407">
        <v>8</v>
      </c>
      <c r="G37" s="407">
        <v>6</v>
      </c>
      <c r="H37" s="407">
        <v>7</v>
      </c>
      <c r="I37" s="8"/>
      <c r="J37" s="8"/>
      <c r="K37" s="13"/>
      <c r="L37" s="13"/>
      <c r="M37" s="13"/>
      <c r="N37" s="13"/>
      <c r="O37" s="13"/>
      <c r="P37" s="13"/>
      <c r="Q37" s="10"/>
      <c r="R37" s="10"/>
      <c r="S37" s="10"/>
      <c r="T37" s="10"/>
      <c r="U37" s="10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</row>
    <row r="38" spans="1:50" ht="13.5" customHeight="1">
      <c r="A38" s="12" t="s">
        <v>722</v>
      </c>
      <c r="B38" s="19"/>
      <c r="C38" s="174"/>
      <c r="D38" s="13"/>
      <c r="E38" s="13"/>
      <c r="F38" s="13"/>
      <c r="G38" s="13"/>
      <c r="H38" s="13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</row>
    <row r="39" spans="1:50" ht="13.5" customHeight="1">
      <c r="A39" s="12" t="s">
        <v>721</v>
      </c>
      <c r="B39" s="19"/>
      <c r="C39" s="174"/>
      <c r="D39" s="13"/>
      <c r="E39" s="13"/>
      <c r="F39" s="13"/>
      <c r="G39" s="13"/>
      <c r="H39" s="13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</row>
    <row r="40" spans="1:50" ht="16.5" customHeight="1">
      <c r="A40" s="12" t="s">
        <v>720</v>
      </c>
      <c r="B40" s="19"/>
      <c r="C40" s="174"/>
      <c r="D40" s="13"/>
      <c r="E40" s="13"/>
      <c r="F40" s="13"/>
      <c r="G40" s="13"/>
      <c r="H40" s="13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</row>
    <row r="41" spans="2:50" ht="16.5" customHeight="1">
      <c r="B41" s="19"/>
      <c r="C41" s="174"/>
      <c r="D41" s="13"/>
      <c r="E41" s="13"/>
      <c r="F41" s="13"/>
      <c r="G41" s="13"/>
      <c r="H41" s="13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</row>
    <row r="42" spans="2:50" ht="16.5" customHeight="1">
      <c r="B42" s="19"/>
      <c r="C42" s="174"/>
      <c r="D42" s="13"/>
      <c r="E42" s="13"/>
      <c r="F42" s="13"/>
      <c r="G42" s="13"/>
      <c r="H42" s="13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</row>
    <row r="43" spans="2:50" ht="16.5" customHeight="1">
      <c r="B43" s="19"/>
      <c r="C43" s="174"/>
      <c r="D43" s="10"/>
      <c r="E43" s="10"/>
      <c r="F43" s="13"/>
      <c r="G43" s="13"/>
      <c r="H43" s="13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</row>
    <row r="44" spans="2:50" ht="16.5" customHeight="1">
      <c r="B44" s="19"/>
      <c r="C44" s="174"/>
      <c r="D44" s="13"/>
      <c r="E44" s="13"/>
      <c r="F44" s="13"/>
      <c r="G44" s="13"/>
      <c r="H44" s="10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</row>
    <row r="45" spans="2:50" ht="16.5" customHeight="1">
      <c r="B45" s="27"/>
      <c r="C45" s="53"/>
      <c r="D45" s="15"/>
      <c r="E45" s="15"/>
      <c r="F45" s="15"/>
      <c r="G45" s="15"/>
      <c r="H45" s="15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</row>
    <row r="46" spans="8:50" ht="15" customHeight="1">
      <c r="H46" s="8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</row>
    <row r="47" spans="8:14" ht="13.5" customHeight="1">
      <c r="H47" s="8"/>
      <c r="I47" s="15"/>
      <c r="J47" s="28"/>
      <c r="M47" s="11"/>
      <c r="N47" s="8"/>
    </row>
    <row r="48" spans="8:14" ht="13.5" customHeight="1">
      <c r="H48" s="8"/>
      <c r="I48" s="13"/>
      <c r="J48" s="31"/>
      <c r="M48" s="10"/>
      <c r="N48" s="8"/>
    </row>
    <row r="49" spans="8:14" ht="13.5" customHeight="1">
      <c r="H49" s="8"/>
      <c r="I49" s="13"/>
      <c r="J49" s="28"/>
      <c r="M49" s="15"/>
      <c r="N49" s="8"/>
    </row>
    <row r="50" spans="8:14" ht="13.5" customHeight="1">
      <c r="H50" s="8"/>
      <c r="I50" s="13"/>
      <c r="J50" s="28"/>
      <c r="M50" s="14"/>
      <c r="N50" s="36"/>
    </row>
    <row r="51" spans="8:14" ht="13.5" customHeight="1">
      <c r="H51" s="8"/>
      <c r="I51" s="15"/>
      <c r="J51" s="28"/>
      <c r="M51" s="10"/>
      <c r="N51" s="8"/>
    </row>
    <row r="52" spans="8:14" ht="13.5" customHeight="1">
      <c r="H52" s="27"/>
      <c r="I52" s="13"/>
      <c r="J52" s="31"/>
      <c r="M52" s="10"/>
      <c r="N52" s="8"/>
    </row>
    <row r="53" spans="8:14" ht="13.5" customHeight="1">
      <c r="H53" s="27"/>
      <c r="I53" s="13"/>
      <c r="J53" s="28"/>
      <c r="M53" s="13"/>
      <c r="N53" s="8"/>
    </row>
    <row r="54" spans="8:14" ht="13.5" customHeight="1">
      <c r="H54" s="27"/>
      <c r="I54" s="15"/>
      <c r="J54" s="28"/>
      <c r="M54" s="11"/>
      <c r="N54" s="8"/>
    </row>
    <row r="55" spans="8:14" ht="13.5" customHeight="1">
      <c r="H55" s="27"/>
      <c r="I55" s="13"/>
      <c r="J55" s="31"/>
      <c r="M55" s="37"/>
      <c r="N55" s="8"/>
    </row>
    <row r="56" spans="8:14" ht="13.5" customHeight="1">
      <c r="H56" s="27"/>
      <c r="I56" s="13"/>
      <c r="J56" s="28"/>
      <c r="M56" s="10"/>
      <c r="N56" s="8"/>
    </row>
    <row r="57" spans="8:14" ht="13.5" customHeight="1">
      <c r="H57" s="27"/>
      <c r="I57" s="15"/>
      <c r="J57" s="28"/>
      <c r="M57" s="13"/>
      <c r="N57" s="8"/>
    </row>
    <row r="58" spans="8:14" ht="13.5" customHeight="1">
      <c r="H58" s="27"/>
      <c r="I58" s="13"/>
      <c r="J58" s="31"/>
      <c r="M58" s="10"/>
      <c r="N58" s="8"/>
    </row>
    <row r="59" spans="8:14" ht="13.5" customHeight="1">
      <c r="H59" s="27"/>
      <c r="I59" s="13"/>
      <c r="J59" s="28"/>
      <c r="M59" s="13"/>
      <c r="N59" s="8"/>
    </row>
    <row r="60" spans="8:10" ht="13.5" customHeight="1">
      <c r="H60" s="27"/>
      <c r="I60" s="10"/>
      <c r="J60" s="28"/>
    </row>
    <row r="61" spans="8:10" ht="13.5" customHeight="1">
      <c r="H61" s="27"/>
      <c r="I61" s="13"/>
      <c r="J61" s="28"/>
    </row>
    <row r="62" spans="8:10" ht="13.5" customHeight="1">
      <c r="H62" s="27"/>
      <c r="I62" s="13"/>
      <c r="J62" s="28"/>
    </row>
    <row r="63" spans="8:10" ht="13.5" customHeight="1">
      <c r="H63" s="27"/>
      <c r="I63" s="13"/>
      <c r="J63" s="28"/>
    </row>
    <row r="64" spans="8:10" ht="13.5" customHeight="1">
      <c r="H64" s="27"/>
      <c r="I64" s="13"/>
      <c r="J64" s="28"/>
    </row>
    <row r="65" spans="8:10" ht="13.5" customHeight="1">
      <c r="H65" s="27"/>
      <c r="I65" s="15"/>
      <c r="J65" s="28"/>
    </row>
    <row r="66" spans="8:10" ht="13.5" customHeight="1">
      <c r="H66" s="27"/>
      <c r="I66" s="13"/>
      <c r="J66" s="31"/>
    </row>
    <row r="67" spans="8:10" ht="13.5" customHeight="1">
      <c r="H67" s="27"/>
      <c r="I67" s="13"/>
      <c r="J67" s="28"/>
    </row>
    <row r="68" spans="8:10" ht="4.5" customHeight="1">
      <c r="H68" s="27"/>
      <c r="I68" s="10"/>
      <c r="J68" s="28"/>
    </row>
    <row r="69" spans="8:10" ht="11.25" customHeight="1">
      <c r="H69" s="27"/>
      <c r="I69" s="13"/>
      <c r="J69" s="31"/>
    </row>
    <row r="70" spans="8:10" ht="11.25" customHeight="1">
      <c r="H70" s="27"/>
      <c r="I70" s="13"/>
      <c r="J70" s="15"/>
    </row>
    <row r="71" ht="11.25" customHeight="1">
      <c r="H71" s="27"/>
    </row>
    <row r="72" ht="11.25" customHeight="1"/>
    <row r="73" ht="11.25" customHeight="1"/>
  </sheetData>
  <sheetProtection/>
  <mergeCells count="5">
    <mergeCell ref="A23:B24"/>
    <mergeCell ref="A1:H1"/>
    <mergeCell ref="A4:B5"/>
    <mergeCell ref="G3:H3"/>
    <mergeCell ref="C4:C5"/>
  </mergeCells>
  <printOptions/>
  <pageMargins left="0.7874015748031497" right="0.3937007874015748" top="0.7874015748031497" bottom="0.1968503937007874" header="0.3937007874015748" footer="0.1968503937007874"/>
  <pageSetup firstPageNumber="236" useFirstPageNumber="1" horizontalDpi="600" verticalDpi="600" orientation="portrait" paperSize="9" r:id="rId1"/>
  <headerFooter alignWithMargins="0">
    <oddHeader xml:space="preserve">&amp;L&amp;"ＭＳ 明朝,標準"&amp;8&amp;P　区 立 施 設&amp;R&amp;"ＭＳ 明朝,標準"&amp;8 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BJ74"/>
  <sheetViews>
    <sheetView zoomScalePageLayoutView="0" workbookViewId="0" topLeftCell="A1">
      <selection activeCell="BS6" sqref="BS6"/>
    </sheetView>
  </sheetViews>
  <sheetFormatPr defaultColWidth="15.625" defaultRowHeight="13.5"/>
  <cols>
    <col min="1" max="50" width="1.37890625" style="305" customWidth="1"/>
    <col min="51" max="57" width="1.625" style="305" customWidth="1"/>
    <col min="58" max="58" width="1.75390625" style="305" customWidth="1"/>
    <col min="59" max="61" width="1.625" style="305" customWidth="1"/>
    <col min="62" max="62" width="1.37890625" style="305" customWidth="1"/>
    <col min="63" max="64" width="1.625" style="305" customWidth="1"/>
    <col min="65" max="65" width="4.75390625" style="305" customWidth="1"/>
    <col min="66" max="66" width="2.625" style="305" customWidth="1"/>
    <col min="67" max="82" width="2.00390625" style="305" customWidth="1"/>
    <col min="83" max="83" width="1.875" style="305" customWidth="1"/>
    <col min="84" max="16384" width="15.625" style="305" customWidth="1"/>
  </cols>
  <sheetData>
    <row r="1" spans="1:62" ht="18" customHeight="1">
      <c r="A1" s="812" t="s">
        <v>877</v>
      </c>
      <c r="B1" s="812"/>
      <c r="C1" s="812"/>
      <c r="D1" s="812"/>
      <c r="E1" s="812"/>
      <c r="F1" s="812"/>
      <c r="G1" s="812"/>
      <c r="H1" s="812"/>
      <c r="I1" s="812"/>
      <c r="J1" s="812"/>
      <c r="K1" s="812"/>
      <c r="L1" s="812"/>
      <c r="M1" s="812"/>
      <c r="N1" s="812"/>
      <c r="O1" s="812"/>
      <c r="P1" s="812"/>
      <c r="Q1" s="812"/>
      <c r="R1" s="812"/>
      <c r="S1" s="812"/>
      <c r="T1" s="812"/>
      <c r="U1" s="812"/>
      <c r="V1" s="812"/>
      <c r="W1" s="812"/>
      <c r="X1" s="812"/>
      <c r="Y1" s="812"/>
      <c r="Z1" s="812"/>
      <c r="AA1" s="812"/>
      <c r="AB1" s="812"/>
      <c r="AC1" s="812"/>
      <c r="AD1" s="812"/>
      <c r="AE1" s="812"/>
      <c r="AF1" s="812"/>
      <c r="AG1" s="812"/>
      <c r="AH1" s="812"/>
      <c r="AI1" s="812"/>
      <c r="AJ1" s="812"/>
      <c r="AK1" s="812"/>
      <c r="AL1" s="812"/>
      <c r="AM1" s="812"/>
      <c r="AN1" s="812"/>
      <c r="AO1" s="812"/>
      <c r="AP1" s="812"/>
      <c r="AQ1" s="812"/>
      <c r="AR1" s="812"/>
      <c r="AS1" s="812"/>
      <c r="AT1" s="812"/>
      <c r="AU1" s="812"/>
      <c r="AV1" s="812"/>
      <c r="AW1" s="812"/>
      <c r="AX1" s="812"/>
      <c r="AY1" s="812"/>
      <c r="AZ1" s="812"/>
      <c r="BA1" s="812"/>
      <c r="BB1" s="812"/>
      <c r="BC1" s="812"/>
      <c r="BD1" s="883"/>
      <c r="BE1" s="883"/>
      <c r="BF1" s="339"/>
      <c r="BG1" s="339"/>
      <c r="BH1" s="339"/>
      <c r="BI1" s="339"/>
      <c r="BJ1" s="339"/>
    </row>
    <row r="2" ht="15" customHeight="1"/>
    <row r="3" spans="1:39" ht="15" customHeight="1" thickBot="1">
      <c r="A3" s="333"/>
      <c r="D3" s="402"/>
      <c r="F3" s="400"/>
      <c r="G3" s="401"/>
      <c r="H3" s="401"/>
      <c r="I3" s="401"/>
      <c r="M3" s="400"/>
      <c r="N3" s="400"/>
      <c r="O3" s="400"/>
      <c r="P3" s="400"/>
      <c r="AG3" s="342"/>
      <c r="AM3" s="351"/>
    </row>
    <row r="4" spans="1:57" ht="16.5" customHeight="1">
      <c r="A4" s="866" t="s">
        <v>820</v>
      </c>
      <c r="B4" s="528"/>
      <c r="C4" s="528"/>
      <c r="D4" s="528"/>
      <c r="E4" s="528"/>
      <c r="F4" s="528"/>
      <c r="G4" s="528"/>
      <c r="H4" s="528"/>
      <c r="I4" s="529"/>
      <c r="J4" s="809" t="s">
        <v>349</v>
      </c>
      <c r="K4" s="809"/>
      <c r="L4" s="809"/>
      <c r="M4" s="809"/>
      <c r="N4" s="809"/>
      <c r="O4" s="809"/>
      <c r="P4" s="809"/>
      <c r="Q4" s="809"/>
      <c r="R4" s="809"/>
      <c r="S4" s="809"/>
      <c r="T4" s="809" t="s">
        <v>350</v>
      </c>
      <c r="U4" s="809"/>
      <c r="V4" s="809"/>
      <c r="W4" s="809"/>
      <c r="X4" s="809"/>
      <c r="Y4" s="809"/>
      <c r="Z4" s="809"/>
      <c r="AA4" s="809"/>
      <c r="AB4" s="809"/>
      <c r="AC4" s="809"/>
      <c r="AD4" s="809" t="s">
        <v>351</v>
      </c>
      <c r="AE4" s="809"/>
      <c r="AF4" s="809"/>
      <c r="AG4" s="809"/>
      <c r="AH4" s="809"/>
      <c r="AI4" s="809"/>
      <c r="AJ4" s="809"/>
      <c r="AK4" s="809"/>
      <c r="AL4" s="809"/>
      <c r="AM4" s="809"/>
      <c r="AN4" s="809"/>
      <c r="AO4" s="809"/>
      <c r="AP4" s="809"/>
      <c r="AQ4" s="809"/>
      <c r="AR4" s="809"/>
      <c r="AS4" s="809"/>
      <c r="AT4" s="809"/>
      <c r="AU4" s="809"/>
      <c r="AV4" s="809"/>
      <c r="AW4" s="809"/>
      <c r="AX4" s="809"/>
      <c r="AY4" s="809"/>
      <c r="AZ4" s="809"/>
      <c r="BA4" s="809"/>
      <c r="BB4" s="809"/>
      <c r="BC4" s="809"/>
      <c r="BD4" s="809"/>
      <c r="BE4" s="816"/>
    </row>
    <row r="5" spans="1:57" ht="16.5" customHeight="1">
      <c r="A5" s="531"/>
      <c r="B5" s="531"/>
      <c r="C5" s="531"/>
      <c r="D5" s="531"/>
      <c r="E5" s="531"/>
      <c r="F5" s="531"/>
      <c r="G5" s="531"/>
      <c r="H5" s="531"/>
      <c r="I5" s="532"/>
      <c r="J5" s="811" t="s">
        <v>69</v>
      </c>
      <c r="K5" s="811"/>
      <c r="L5" s="811"/>
      <c r="M5" s="811"/>
      <c r="N5" s="811"/>
      <c r="O5" s="811" t="s">
        <v>70</v>
      </c>
      <c r="P5" s="811"/>
      <c r="Q5" s="811"/>
      <c r="R5" s="811"/>
      <c r="S5" s="811"/>
      <c r="T5" s="811" t="s">
        <v>69</v>
      </c>
      <c r="U5" s="811"/>
      <c r="V5" s="811"/>
      <c r="W5" s="811"/>
      <c r="X5" s="811"/>
      <c r="Y5" s="811" t="s">
        <v>70</v>
      </c>
      <c r="Z5" s="811"/>
      <c r="AA5" s="811"/>
      <c r="AB5" s="811"/>
      <c r="AC5" s="811"/>
      <c r="AD5" s="811" t="s">
        <v>352</v>
      </c>
      <c r="AE5" s="811"/>
      <c r="AF5" s="811"/>
      <c r="AG5" s="811"/>
      <c r="AH5" s="811"/>
      <c r="AI5" s="811"/>
      <c r="AJ5" s="811"/>
      <c r="AK5" s="811"/>
      <c r="AL5" s="811"/>
      <c r="AM5" s="811"/>
      <c r="AN5" s="811" t="s">
        <v>353</v>
      </c>
      <c r="AO5" s="811"/>
      <c r="AP5" s="811"/>
      <c r="AQ5" s="811"/>
      <c r="AR5" s="811"/>
      <c r="AS5" s="811"/>
      <c r="AT5" s="811"/>
      <c r="AU5" s="811"/>
      <c r="AV5" s="811"/>
      <c r="AW5" s="811" t="s">
        <v>354</v>
      </c>
      <c r="AX5" s="811"/>
      <c r="AY5" s="811"/>
      <c r="AZ5" s="811"/>
      <c r="BA5" s="811"/>
      <c r="BB5" s="811"/>
      <c r="BC5" s="811"/>
      <c r="BD5" s="811"/>
      <c r="BE5" s="815"/>
    </row>
    <row r="6" spans="1:57" ht="16.5" customHeight="1">
      <c r="A6" s="534"/>
      <c r="B6" s="534"/>
      <c r="C6" s="534"/>
      <c r="D6" s="534"/>
      <c r="E6" s="534"/>
      <c r="F6" s="534"/>
      <c r="G6" s="534"/>
      <c r="H6" s="534"/>
      <c r="I6" s="535"/>
      <c r="J6" s="811"/>
      <c r="K6" s="811"/>
      <c r="L6" s="811"/>
      <c r="M6" s="811"/>
      <c r="N6" s="811"/>
      <c r="O6" s="811"/>
      <c r="P6" s="811"/>
      <c r="Q6" s="811"/>
      <c r="R6" s="811"/>
      <c r="S6" s="811"/>
      <c r="T6" s="811"/>
      <c r="U6" s="811"/>
      <c r="V6" s="811"/>
      <c r="W6" s="811"/>
      <c r="X6" s="811"/>
      <c r="Y6" s="811"/>
      <c r="Z6" s="811"/>
      <c r="AA6" s="811"/>
      <c r="AB6" s="811"/>
      <c r="AC6" s="811"/>
      <c r="AD6" s="811" t="s">
        <v>69</v>
      </c>
      <c r="AE6" s="811"/>
      <c r="AF6" s="811"/>
      <c r="AG6" s="811"/>
      <c r="AH6" s="811"/>
      <c r="AI6" s="811" t="s">
        <v>70</v>
      </c>
      <c r="AJ6" s="811"/>
      <c r="AK6" s="811"/>
      <c r="AL6" s="811"/>
      <c r="AM6" s="811"/>
      <c r="AN6" s="811" t="s">
        <v>69</v>
      </c>
      <c r="AO6" s="811"/>
      <c r="AP6" s="811"/>
      <c r="AQ6" s="811"/>
      <c r="AR6" s="811" t="s">
        <v>70</v>
      </c>
      <c r="AS6" s="811"/>
      <c r="AT6" s="811"/>
      <c r="AU6" s="811"/>
      <c r="AV6" s="811"/>
      <c r="AW6" s="811" t="s">
        <v>355</v>
      </c>
      <c r="AX6" s="811"/>
      <c r="AY6" s="811"/>
      <c r="AZ6" s="811"/>
      <c r="BA6" s="811" t="s">
        <v>70</v>
      </c>
      <c r="BB6" s="811"/>
      <c r="BC6" s="811"/>
      <c r="BD6" s="811"/>
      <c r="BE6" s="815"/>
    </row>
    <row r="7" spans="1:62" ht="15" customHeight="1">
      <c r="A7" s="817" t="s">
        <v>0</v>
      </c>
      <c r="B7" s="817"/>
      <c r="C7" s="817"/>
      <c r="D7" s="817"/>
      <c r="E7" s="817"/>
      <c r="F7" s="817"/>
      <c r="G7" s="817"/>
      <c r="H7" s="817"/>
      <c r="I7" s="818"/>
      <c r="J7" s="833">
        <v>10048</v>
      </c>
      <c r="K7" s="833"/>
      <c r="L7" s="833"/>
      <c r="M7" s="833"/>
      <c r="N7" s="833"/>
      <c r="O7" s="833">
        <v>59581</v>
      </c>
      <c r="P7" s="833"/>
      <c r="Q7" s="833"/>
      <c r="R7" s="833"/>
      <c r="S7" s="833"/>
      <c r="T7" s="833">
        <v>622</v>
      </c>
      <c r="U7" s="833"/>
      <c r="V7" s="833"/>
      <c r="W7" s="833"/>
      <c r="X7" s="833"/>
      <c r="Y7" s="833">
        <v>8954</v>
      </c>
      <c r="Z7" s="833"/>
      <c r="AA7" s="833"/>
      <c r="AB7" s="833"/>
      <c r="AC7" s="833"/>
      <c r="AD7" s="833">
        <v>1421</v>
      </c>
      <c r="AE7" s="833"/>
      <c r="AF7" s="833"/>
      <c r="AG7" s="833"/>
      <c r="AH7" s="833"/>
      <c r="AI7" s="833">
        <v>44288</v>
      </c>
      <c r="AJ7" s="833"/>
      <c r="AK7" s="833"/>
      <c r="AL7" s="833"/>
      <c r="AM7" s="833"/>
      <c r="AN7" s="833">
        <v>33</v>
      </c>
      <c r="AO7" s="833"/>
      <c r="AP7" s="833"/>
      <c r="AQ7" s="833"/>
      <c r="AR7" s="833">
        <v>2429</v>
      </c>
      <c r="AS7" s="833"/>
      <c r="AT7" s="833"/>
      <c r="AU7" s="833"/>
      <c r="AV7" s="833"/>
      <c r="AW7" s="833">
        <v>151</v>
      </c>
      <c r="AX7" s="833"/>
      <c r="AY7" s="833"/>
      <c r="AZ7" s="833"/>
      <c r="BA7" s="833">
        <v>2465</v>
      </c>
      <c r="BB7" s="833"/>
      <c r="BC7" s="833"/>
      <c r="BD7" s="833"/>
      <c r="BE7" s="833"/>
      <c r="BF7" s="339"/>
      <c r="BG7" s="339"/>
      <c r="BH7" s="339"/>
      <c r="BI7" s="339"/>
      <c r="BJ7" s="339"/>
    </row>
    <row r="8" spans="1:62" ht="15" customHeight="1">
      <c r="A8" s="817">
        <v>19</v>
      </c>
      <c r="B8" s="817"/>
      <c r="C8" s="817"/>
      <c r="D8" s="817"/>
      <c r="E8" s="817"/>
      <c r="F8" s="817"/>
      <c r="G8" s="817"/>
      <c r="H8" s="817"/>
      <c r="I8" s="818"/>
      <c r="J8" s="968">
        <v>10423</v>
      </c>
      <c r="K8" s="968"/>
      <c r="L8" s="968"/>
      <c r="M8" s="968"/>
      <c r="N8" s="968"/>
      <c r="O8" s="968">
        <v>63228</v>
      </c>
      <c r="P8" s="968"/>
      <c r="Q8" s="968"/>
      <c r="R8" s="968"/>
      <c r="S8" s="968"/>
      <c r="T8" s="969">
        <v>0</v>
      </c>
      <c r="U8" s="969"/>
      <c r="V8" s="969"/>
      <c r="W8" s="969"/>
      <c r="X8" s="969"/>
      <c r="Y8" s="969">
        <v>0</v>
      </c>
      <c r="Z8" s="969"/>
      <c r="AA8" s="969"/>
      <c r="AB8" s="969"/>
      <c r="AC8" s="969"/>
      <c r="AD8" s="968">
        <v>1446</v>
      </c>
      <c r="AE8" s="968"/>
      <c r="AF8" s="968"/>
      <c r="AG8" s="968"/>
      <c r="AH8" s="968"/>
      <c r="AI8" s="968">
        <v>43749</v>
      </c>
      <c r="AJ8" s="968"/>
      <c r="AK8" s="968"/>
      <c r="AL8" s="968"/>
      <c r="AM8" s="968"/>
      <c r="AN8" s="968">
        <v>64</v>
      </c>
      <c r="AO8" s="968"/>
      <c r="AP8" s="968"/>
      <c r="AQ8" s="968"/>
      <c r="AR8" s="968">
        <v>9540</v>
      </c>
      <c r="AS8" s="968"/>
      <c r="AT8" s="968"/>
      <c r="AU8" s="968"/>
      <c r="AV8" s="968"/>
      <c r="AW8" s="968">
        <v>107</v>
      </c>
      <c r="AX8" s="968"/>
      <c r="AY8" s="968"/>
      <c r="AZ8" s="968"/>
      <c r="BA8" s="968">
        <v>3853</v>
      </c>
      <c r="BB8" s="968"/>
      <c r="BC8" s="968"/>
      <c r="BD8" s="968"/>
      <c r="BE8" s="968"/>
      <c r="BF8" s="339"/>
      <c r="BG8" s="339"/>
      <c r="BH8" s="339"/>
      <c r="BI8" s="339"/>
      <c r="BJ8" s="339"/>
    </row>
    <row r="9" spans="1:62" ht="15" customHeight="1">
      <c r="A9" s="877">
        <v>20</v>
      </c>
      <c r="B9" s="877"/>
      <c r="C9" s="877"/>
      <c r="D9" s="877"/>
      <c r="E9" s="877"/>
      <c r="F9" s="877"/>
      <c r="G9" s="877"/>
      <c r="H9" s="877"/>
      <c r="I9" s="821"/>
      <c r="J9" s="970">
        <f>SUM(J11:N15,J17:N21,J23:N24)</f>
        <v>9873</v>
      </c>
      <c r="K9" s="970"/>
      <c r="L9" s="970"/>
      <c r="M9" s="970"/>
      <c r="N9" s="970"/>
      <c r="O9" s="970">
        <f>SUM(O11:S15,O17:S21,O23:S24)</f>
        <v>60620</v>
      </c>
      <c r="P9" s="970"/>
      <c r="Q9" s="970"/>
      <c r="R9" s="970"/>
      <c r="S9" s="970"/>
      <c r="T9" s="971">
        <f>SUM(T11:X15,T17:X21,T23:X24)</f>
        <v>0</v>
      </c>
      <c r="U9" s="971"/>
      <c r="V9" s="971"/>
      <c r="W9" s="971"/>
      <c r="X9" s="971"/>
      <c r="Y9" s="971">
        <f>SUM(Y11:AC15,Y17:AC21,Y23:AC24)</f>
        <v>0</v>
      </c>
      <c r="Z9" s="971"/>
      <c r="AA9" s="971"/>
      <c r="AB9" s="971"/>
      <c r="AC9" s="971"/>
      <c r="AD9" s="970">
        <f>SUM(AD11:AH15,AD17:AH21,AD23:AH24)</f>
        <v>1422</v>
      </c>
      <c r="AE9" s="970"/>
      <c r="AF9" s="970"/>
      <c r="AG9" s="970"/>
      <c r="AH9" s="970"/>
      <c r="AI9" s="970">
        <f>SUM(AI11:AM15,AI17:AM21,AI23:AM24)</f>
        <v>43288</v>
      </c>
      <c r="AJ9" s="970"/>
      <c r="AK9" s="970"/>
      <c r="AL9" s="970"/>
      <c r="AM9" s="970"/>
      <c r="AN9" s="970">
        <f>SUM(AN11:AQ15,AN17:AQ21,AN23:AQ24)</f>
        <v>31</v>
      </c>
      <c r="AO9" s="970"/>
      <c r="AP9" s="970"/>
      <c r="AQ9" s="970"/>
      <c r="AR9" s="970">
        <f>SUM(AR11:AV15,AR17:AV21,AR23:AV24)</f>
        <v>2724</v>
      </c>
      <c r="AS9" s="970"/>
      <c r="AT9" s="970"/>
      <c r="AU9" s="970"/>
      <c r="AV9" s="970"/>
      <c r="AW9" s="970">
        <f>SUM(AW11:AZ15,AW17:AZ21,AW23:AZ24)</f>
        <v>20</v>
      </c>
      <c r="AX9" s="970"/>
      <c r="AY9" s="970"/>
      <c r="AZ9" s="970"/>
      <c r="BA9" s="970">
        <f>SUM(BA11:BE24)</f>
        <v>4444</v>
      </c>
      <c r="BB9" s="970"/>
      <c r="BC9" s="970"/>
      <c r="BD9" s="970"/>
      <c r="BE9" s="970"/>
      <c r="BF9" s="339"/>
      <c r="BG9" s="339"/>
      <c r="BH9" s="339"/>
      <c r="BI9" s="339"/>
      <c r="BJ9" s="339"/>
    </row>
    <row r="10" spans="1:62" ht="15" customHeight="1">
      <c r="A10" s="817"/>
      <c r="B10" s="817"/>
      <c r="C10" s="817"/>
      <c r="D10" s="817"/>
      <c r="E10" s="817"/>
      <c r="F10" s="817"/>
      <c r="G10" s="817"/>
      <c r="H10" s="817"/>
      <c r="I10" s="818"/>
      <c r="J10" s="972"/>
      <c r="K10" s="973"/>
      <c r="L10" s="973"/>
      <c r="M10" s="973"/>
      <c r="N10" s="973"/>
      <c r="O10" s="973"/>
      <c r="P10" s="973"/>
      <c r="Q10" s="973"/>
      <c r="R10" s="973"/>
      <c r="S10" s="973"/>
      <c r="T10" s="973"/>
      <c r="U10" s="973"/>
      <c r="V10" s="973"/>
      <c r="W10" s="973"/>
      <c r="X10" s="973"/>
      <c r="Y10" s="973"/>
      <c r="Z10" s="973"/>
      <c r="AA10" s="973"/>
      <c r="AB10" s="973"/>
      <c r="AC10" s="973"/>
      <c r="AD10" s="973"/>
      <c r="AE10" s="973"/>
      <c r="AF10" s="973"/>
      <c r="AG10" s="973"/>
      <c r="AH10" s="973"/>
      <c r="AI10" s="973"/>
      <c r="AJ10" s="973"/>
      <c r="AK10" s="973"/>
      <c r="AL10" s="973"/>
      <c r="AM10" s="973"/>
      <c r="AN10" s="973"/>
      <c r="AO10" s="973"/>
      <c r="AP10" s="973"/>
      <c r="AQ10" s="973"/>
      <c r="AR10" s="973"/>
      <c r="AS10" s="973"/>
      <c r="AT10" s="973"/>
      <c r="AU10" s="973"/>
      <c r="AV10" s="973"/>
      <c r="AW10" s="973"/>
      <c r="AX10" s="973"/>
      <c r="AY10" s="973"/>
      <c r="AZ10" s="973"/>
      <c r="BA10" s="973"/>
      <c r="BB10" s="973"/>
      <c r="BC10" s="973"/>
      <c r="BD10" s="973"/>
      <c r="BE10" s="973"/>
      <c r="BF10" s="308"/>
      <c r="BG10" s="308"/>
      <c r="BH10" s="308"/>
      <c r="BI10" s="308"/>
      <c r="BJ10" s="308"/>
    </row>
    <row r="11" spans="1:62" ht="15" customHeight="1">
      <c r="A11" s="817" t="s">
        <v>113</v>
      </c>
      <c r="B11" s="817"/>
      <c r="C11" s="817"/>
      <c r="D11" s="817"/>
      <c r="E11" s="817"/>
      <c r="F11" s="817"/>
      <c r="G11" s="817"/>
      <c r="H11" s="817"/>
      <c r="I11" s="818"/>
      <c r="J11" s="974">
        <v>845</v>
      </c>
      <c r="K11" s="968"/>
      <c r="L11" s="968"/>
      <c r="M11" s="968"/>
      <c r="N11" s="968"/>
      <c r="O11" s="968">
        <v>5577</v>
      </c>
      <c r="P11" s="968"/>
      <c r="Q11" s="968"/>
      <c r="R11" s="968"/>
      <c r="S11" s="968"/>
      <c r="T11" s="969">
        <v>0</v>
      </c>
      <c r="U11" s="969"/>
      <c r="V11" s="969"/>
      <c r="W11" s="969"/>
      <c r="X11" s="969"/>
      <c r="Y11" s="969">
        <v>0</v>
      </c>
      <c r="Z11" s="969"/>
      <c r="AA11" s="969"/>
      <c r="AB11" s="969"/>
      <c r="AC11" s="969"/>
      <c r="AD11" s="968">
        <v>129</v>
      </c>
      <c r="AE11" s="968"/>
      <c r="AF11" s="968"/>
      <c r="AG11" s="968"/>
      <c r="AH11" s="968"/>
      <c r="AI11" s="968">
        <v>5184</v>
      </c>
      <c r="AJ11" s="968"/>
      <c r="AK11" s="968"/>
      <c r="AL11" s="968"/>
      <c r="AM11" s="968"/>
      <c r="AN11" s="969">
        <v>0</v>
      </c>
      <c r="AO11" s="969"/>
      <c r="AP11" s="969"/>
      <c r="AQ11" s="969"/>
      <c r="AR11" s="969">
        <v>0</v>
      </c>
      <c r="AS11" s="969"/>
      <c r="AT11" s="969"/>
      <c r="AU11" s="969"/>
      <c r="AV11" s="969"/>
      <c r="AW11" s="969">
        <v>0</v>
      </c>
      <c r="AX11" s="969"/>
      <c r="AY11" s="969"/>
      <c r="AZ11" s="969"/>
      <c r="BA11" s="968">
        <v>330</v>
      </c>
      <c r="BB11" s="968"/>
      <c r="BC11" s="968"/>
      <c r="BD11" s="968"/>
      <c r="BE11" s="968"/>
      <c r="BF11" s="312"/>
      <c r="BG11" s="312"/>
      <c r="BH11" s="312"/>
      <c r="BI11" s="312"/>
      <c r="BJ11" s="312"/>
    </row>
    <row r="12" spans="1:62" ht="15" customHeight="1">
      <c r="A12" s="817" t="s">
        <v>344</v>
      </c>
      <c r="B12" s="817"/>
      <c r="C12" s="817"/>
      <c r="D12" s="817"/>
      <c r="E12" s="817"/>
      <c r="F12" s="817"/>
      <c r="G12" s="817"/>
      <c r="H12" s="817"/>
      <c r="I12" s="818"/>
      <c r="J12" s="974">
        <v>818</v>
      </c>
      <c r="K12" s="968"/>
      <c r="L12" s="968"/>
      <c r="M12" s="968"/>
      <c r="N12" s="968"/>
      <c r="O12" s="968">
        <v>5213</v>
      </c>
      <c r="P12" s="968"/>
      <c r="Q12" s="968"/>
      <c r="R12" s="968"/>
      <c r="S12" s="968"/>
      <c r="T12" s="969">
        <v>0</v>
      </c>
      <c r="U12" s="969"/>
      <c r="V12" s="969"/>
      <c r="W12" s="969"/>
      <c r="X12" s="969"/>
      <c r="Y12" s="969">
        <v>0</v>
      </c>
      <c r="Z12" s="969"/>
      <c r="AA12" s="969"/>
      <c r="AB12" s="969"/>
      <c r="AC12" s="969"/>
      <c r="AD12" s="968">
        <v>105</v>
      </c>
      <c r="AE12" s="968"/>
      <c r="AF12" s="968"/>
      <c r="AG12" s="968"/>
      <c r="AH12" s="968"/>
      <c r="AI12" s="968">
        <v>3444</v>
      </c>
      <c r="AJ12" s="968"/>
      <c r="AK12" s="968"/>
      <c r="AL12" s="968"/>
      <c r="AM12" s="968"/>
      <c r="AN12" s="969">
        <v>7</v>
      </c>
      <c r="AO12" s="969"/>
      <c r="AP12" s="969"/>
      <c r="AQ12" s="969"/>
      <c r="AR12" s="969">
        <v>764</v>
      </c>
      <c r="AS12" s="969"/>
      <c r="AT12" s="969"/>
      <c r="AU12" s="969"/>
      <c r="AV12" s="969"/>
      <c r="AW12" s="969">
        <v>7</v>
      </c>
      <c r="AX12" s="969"/>
      <c r="AY12" s="969"/>
      <c r="AZ12" s="969"/>
      <c r="BA12" s="968">
        <v>319</v>
      </c>
      <c r="BB12" s="968"/>
      <c r="BC12" s="968"/>
      <c r="BD12" s="968"/>
      <c r="BE12" s="968"/>
      <c r="BF12" s="312"/>
      <c r="BG12" s="312"/>
      <c r="BH12" s="312"/>
      <c r="BI12" s="312"/>
      <c r="BJ12" s="312"/>
    </row>
    <row r="13" spans="1:62" ht="15" customHeight="1">
      <c r="A13" s="817" t="s">
        <v>48</v>
      </c>
      <c r="B13" s="817"/>
      <c r="C13" s="817"/>
      <c r="D13" s="817"/>
      <c r="E13" s="817"/>
      <c r="F13" s="817"/>
      <c r="G13" s="817"/>
      <c r="H13" s="817"/>
      <c r="I13" s="818"/>
      <c r="J13" s="974">
        <v>781</v>
      </c>
      <c r="K13" s="968"/>
      <c r="L13" s="968"/>
      <c r="M13" s="968"/>
      <c r="N13" s="968"/>
      <c r="O13" s="968">
        <v>4972</v>
      </c>
      <c r="P13" s="968"/>
      <c r="Q13" s="968"/>
      <c r="R13" s="968"/>
      <c r="S13" s="968"/>
      <c r="T13" s="969">
        <v>0</v>
      </c>
      <c r="U13" s="969"/>
      <c r="V13" s="969"/>
      <c r="W13" s="969"/>
      <c r="X13" s="969"/>
      <c r="Y13" s="969">
        <v>0</v>
      </c>
      <c r="Z13" s="969"/>
      <c r="AA13" s="969"/>
      <c r="AB13" s="969"/>
      <c r="AC13" s="969"/>
      <c r="AD13" s="968">
        <v>105</v>
      </c>
      <c r="AE13" s="968"/>
      <c r="AF13" s="968"/>
      <c r="AG13" s="968"/>
      <c r="AH13" s="968"/>
      <c r="AI13" s="968">
        <v>3161</v>
      </c>
      <c r="AJ13" s="968"/>
      <c r="AK13" s="968"/>
      <c r="AL13" s="968"/>
      <c r="AM13" s="968"/>
      <c r="AN13" s="969">
        <v>6</v>
      </c>
      <c r="AO13" s="969"/>
      <c r="AP13" s="969"/>
      <c r="AQ13" s="969"/>
      <c r="AR13" s="969">
        <v>1200</v>
      </c>
      <c r="AS13" s="969"/>
      <c r="AT13" s="969"/>
      <c r="AU13" s="969"/>
      <c r="AV13" s="969"/>
      <c r="AW13" s="969">
        <v>1</v>
      </c>
      <c r="AX13" s="969"/>
      <c r="AY13" s="969"/>
      <c r="AZ13" s="969"/>
      <c r="BA13" s="968">
        <v>494</v>
      </c>
      <c r="BB13" s="968"/>
      <c r="BC13" s="968"/>
      <c r="BD13" s="968"/>
      <c r="BE13" s="968"/>
      <c r="BF13" s="312"/>
      <c r="BG13" s="312"/>
      <c r="BH13" s="312"/>
      <c r="BI13" s="312"/>
      <c r="BJ13" s="312"/>
    </row>
    <row r="14" spans="1:62" ht="15" customHeight="1">
      <c r="A14" s="817" t="s">
        <v>49</v>
      </c>
      <c r="B14" s="817"/>
      <c r="C14" s="817"/>
      <c r="D14" s="817"/>
      <c r="E14" s="817"/>
      <c r="F14" s="817"/>
      <c r="G14" s="817"/>
      <c r="H14" s="817"/>
      <c r="I14" s="818"/>
      <c r="J14" s="974">
        <v>923</v>
      </c>
      <c r="K14" s="968"/>
      <c r="L14" s="968"/>
      <c r="M14" s="968"/>
      <c r="N14" s="968"/>
      <c r="O14" s="968">
        <v>5797</v>
      </c>
      <c r="P14" s="968"/>
      <c r="Q14" s="968"/>
      <c r="R14" s="968"/>
      <c r="S14" s="968"/>
      <c r="T14" s="969">
        <v>0</v>
      </c>
      <c r="U14" s="969"/>
      <c r="V14" s="969"/>
      <c r="W14" s="969"/>
      <c r="X14" s="969"/>
      <c r="Y14" s="969">
        <v>0</v>
      </c>
      <c r="Z14" s="969"/>
      <c r="AA14" s="969"/>
      <c r="AB14" s="969"/>
      <c r="AC14" s="969"/>
      <c r="AD14" s="968">
        <v>167</v>
      </c>
      <c r="AE14" s="968"/>
      <c r="AF14" s="968"/>
      <c r="AG14" s="968"/>
      <c r="AH14" s="968"/>
      <c r="AI14" s="968">
        <v>4804</v>
      </c>
      <c r="AJ14" s="968"/>
      <c r="AK14" s="968"/>
      <c r="AL14" s="968"/>
      <c r="AM14" s="968"/>
      <c r="AN14" s="969">
        <v>0</v>
      </c>
      <c r="AO14" s="969"/>
      <c r="AP14" s="969"/>
      <c r="AQ14" s="969"/>
      <c r="AR14" s="969">
        <v>0</v>
      </c>
      <c r="AS14" s="969"/>
      <c r="AT14" s="969"/>
      <c r="AU14" s="969"/>
      <c r="AV14" s="969"/>
      <c r="AW14" s="969">
        <v>7</v>
      </c>
      <c r="AX14" s="969"/>
      <c r="AY14" s="969"/>
      <c r="AZ14" s="969"/>
      <c r="BA14" s="968">
        <v>656</v>
      </c>
      <c r="BB14" s="968"/>
      <c r="BC14" s="968"/>
      <c r="BD14" s="968"/>
      <c r="BE14" s="968"/>
      <c r="BF14" s="326"/>
      <c r="BG14" s="326"/>
      <c r="BH14" s="326"/>
      <c r="BI14" s="326"/>
      <c r="BJ14" s="326"/>
    </row>
    <row r="15" spans="1:62" ht="15" customHeight="1">
      <c r="A15" s="817" t="s">
        <v>50</v>
      </c>
      <c r="B15" s="817"/>
      <c r="C15" s="817"/>
      <c r="D15" s="817"/>
      <c r="E15" s="817"/>
      <c r="F15" s="817"/>
      <c r="G15" s="817"/>
      <c r="H15" s="817"/>
      <c r="I15" s="818"/>
      <c r="J15" s="974">
        <v>810</v>
      </c>
      <c r="K15" s="968"/>
      <c r="L15" s="968"/>
      <c r="M15" s="968"/>
      <c r="N15" s="968"/>
      <c r="O15" s="968">
        <v>4665</v>
      </c>
      <c r="P15" s="968"/>
      <c r="Q15" s="968"/>
      <c r="R15" s="968"/>
      <c r="S15" s="968"/>
      <c r="T15" s="969">
        <v>0</v>
      </c>
      <c r="U15" s="969"/>
      <c r="V15" s="969"/>
      <c r="W15" s="969"/>
      <c r="X15" s="969"/>
      <c r="Y15" s="969">
        <v>0</v>
      </c>
      <c r="Z15" s="969"/>
      <c r="AA15" s="969"/>
      <c r="AB15" s="969"/>
      <c r="AC15" s="969"/>
      <c r="AD15" s="968">
        <v>131</v>
      </c>
      <c r="AE15" s="968"/>
      <c r="AF15" s="968"/>
      <c r="AG15" s="968"/>
      <c r="AH15" s="968"/>
      <c r="AI15" s="968">
        <v>3527</v>
      </c>
      <c r="AJ15" s="968"/>
      <c r="AK15" s="968"/>
      <c r="AL15" s="968"/>
      <c r="AM15" s="968"/>
      <c r="AN15" s="969">
        <v>0</v>
      </c>
      <c r="AO15" s="969"/>
      <c r="AP15" s="969"/>
      <c r="AQ15" s="969"/>
      <c r="AR15" s="969">
        <v>0</v>
      </c>
      <c r="AS15" s="969"/>
      <c r="AT15" s="969"/>
      <c r="AU15" s="969"/>
      <c r="AV15" s="969"/>
      <c r="AW15" s="969">
        <v>3</v>
      </c>
      <c r="AX15" s="969"/>
      <c r="AY15" s="969"/>
      <c r="AZ15" s="969"/>
      <c r="BA15" s="968">
        <v>295</v>
      </c>
      <c r="BB15" s="968"/>
      <c r="BC15" s="968"/>
      <c r="BD15" s="968"/>
      <c r="BE15" s="968"/>
      <c r="BF15" s="325"/>
      <c r="BG15" s="325"/>
      <c r="BH15" s="325"/>
      <c r="BI15" s="325"/>
      <c r="BJ15" s="325"/>
    </row>
    <row r="16" spans="1:57" ht="15" customHeight="1">
      <c r="A16" s="817"/>
      <c r="B16" s="817"/>
      <c r="C16" s="817"/>
      <c r="D16" s="817"/>
      <c r="E16" s="817"/>
      <c r="F16" s="817"/>
      <c r="G16" s="817"/>
      <c r="H16" s="817"/>
      <c r="I16" s="818"/>
      <c r="J16" s="974"/>
      <c r="K16" s="968"/>
      <c r="L16" s="968"/>
      <c r="M16" s="968"/>
      <c r="N16" s="968"/>
      <c r="O16" s="968"/>
      <c r="P16" s="968"/>
      <c r="Q16" s="968"/>
      <c r="R16" s="968"/>
      <c r="S16" s="968"/>
      <c r="T16" s="968"/>
      <c r="U16" s="968"/>
      <c r="V16" s="968"/>
      <c r="W16" s="968"/>
      <c r="X16" s="968"/>
      <c r="Y16" s="968"/>
      <c r="Z16" s="968"/>
      <c r="AA16" s="968"/>
      <c r="AB16" s="968"/>
      <c r="AC16" s="968"/>
      <c r="AD16" s="968"/>
      <c r="AE16" s="968"/>
      <c r="AF16" s="968"/>
      <c r="AG16" s="968"/>
      <c r="AH16" s="968"/>
      <c r="AI16" s="968"/>
      <c r="AJ16" s="968"/>
      <c r="AK16" s="968"/>
      <c r="AL16" s="968"/>
      <c r="AM16" s="968"/>
      <c r="AN16" s="968"/>
      <c r="AO16" s="968"/>
      <c r="AP16" s="968"/>
      <c r="AQ16" s="968"/>
      <c r="AR16" s="968"/>
      <c r="AS16" s="968"/>
      <c r="AT16" s="968"/>
      <c r="AU16" s="968"/>
      <c r="AV16" s="968"/>
      <c r="AW16" s="969"/>
      <c r="AX16" s="969"/>
      <c r="AY16" s="969"/>
      <c r="AZ16" s="969"/>
      <c r="BA16" s="968"/>
      <c r="BB16" s="968"/>
      <c r="BC16" s="968"/>
      <c r="BD16" s="968"/>
      <c r="BE16" s="968"/>
    </row>
    <row r="17" spans="1:57" ht="15" customHeight="1">
      <c r="A17" s="817" t="s">
        <v>51</v>
      </c>
      <c r="B17" s="817"/>
      <c r="C17" s="817"/>
      <c r="D17" s="817"/>
      <c r="E17" s="817"/>
      <c r="F17" s="817"/>
      <c r="G17" s="817"/>
      <c r="H17" s="817"/>
      <c r="I17" s="818"/>
      <c r="J17" s="974">
        <v>815</v>
      </c>
      <c r="K17" s="968"/>
      <c r="L17" s="968"/>
      <c r="M17" s="968"/>
      <c r="N17" s="968"/>
      <c r="O17" s="968">
        <v>5182</v>
      </c>
      <c r="P17" s="968"/>
      <c r="Q17" s="968"/>
      <c r="R17" s="968"/>
      <c r="S17" s="968"/>
      <c r="T17" s="969">
        <v>0</v>
      </c>
      <c r="U17" s="969"/>
      <c r="V17" s="969"/>
      <c r="W17" s="969"/>
      <c r="X17" s="969"/>
      <c r="Y17" s="969">
        <v>0</v>
      </c>
      <c r="Z17" s="969"/>
      <c r="AA17" s="969"/>
      <c r="AB17" s="969"/>
      <c r="AC17" s="969"/>
      <c r="AD17" s="968">
        <v>121</v>
      </c>
      <c r="AE17" s="968"/>
      <c r="AF17" s="968"/>
      <c r="AG17" s="968"/>
      <c r="AH17" s="968"/>
      <c r="AI17" s="968">
        <v>3530</v>
      </c>
      <c r="AJ17" s="968"/>
      <c r="AK17" s="968"/>
      <c r="AL17" s="968"/>
      <c r="AM17" s="968"/>
      <c r="AN17" s="969">
        <v>12</v>
      </c>
      <c r="AO17" s="969"/>
      <c r="AP17" s="969"/>
      <c r="AQ17" s="969"/>
      <c r="AR17" s="969">
        <v>600</v>
      </c>
      <c r="AS17" s="969"/>
      <c r="AT17" s="969"/>
      <c r="AU17" s="969"/>
      <c r="AV17" s="969"/>
      <c r="AW17" s="969">
        <v>2</v>
      </c>
      <c r="AX17" s="969"/>
      <c r="AY17" s="969"/>
      <c r="AZ17" s="969"/>
      <c r="BA17" s="968">
        <v>279</v>
      </c>
      <c r="BB17" s="968"/>
      <c r="BC17" s="968"/>
      <c r="BD17" s="968"/>
      <c r="BE17" s="968"/>
    </row>
    <row r="18" spans="1:57" ht="15" customHeight="1">
      <c r="A18" s="817" t="s">
        <v>52</v>
      </c>
      <c r="B18" s="817"/>
      <c r="C18" s="817"/>
      <c r="D18" s="817"/>
      <c r="E18" s="817"/>
      <c r="F18" s="817"/>
      <c r="G18" s="817"/>
      <c r="H18" s="817"/>
      <c r="I18" s="818"/>
      <c r="J18" s="974">
        <v>784</v>
      </c>
      <c r="K18" s="968"/>
      <c r="L18" s="968"/>
      <c r="M18" s="968"/>
      <c r="N18" s="968"/>
      <c r="O18" s="968">
        <v>5198</v>
      </c>
      <c r="P18" s="968"/>
      <c r="Q18" s="968"/>
      <c r="R18" s="968"/>
      <c r="S18" s="968"/>
      <c r="T18" s="969">
        <v>0</v>
      </c>
      <c r="U18" s="969"/>
      <c r="V18" s="969"/>
      <c r="W18" s="969"/>
      <c r="X18" s="969"/>
      <c r="Y18" s="969">
        <v>0</v>
      </c>
      <c r="Z18" s="969"/>
      <c r="AA18" s="969"/>
      <c r="AB18" s="969"/>
      <c r="AC18" s="969"/>
      <c r="AD18" s="968">
        <v>131</v>
      </c>
      <c r="AE18" s="968"/>
      <c r="AF18" s="968"/>
      <c r="AG18" s="968"/>
      <c r="AH18" s="968"/>
      <c r="AI18" s="968">
        <v>4356</v>
      </c>
      <c r="AJ18" s="968"/>
      <c r="AK18" s="968"/>
      <c r="AL18" s="968"/>
      <c r="AM18" s="968"/>
      <c r="AN18" s="969">
        <v>6</v>
      </c>
      <c r="AO18" s="969"/>
      <c r="AP18" s="969"/>
      <c r="AQ18" s="969"/>
      <c r="AR18" s="969">
        <v>160</v>
      </c>
      <c r="AS18" s="969"/>
      <c r="AT18" s="969"/>
      <c r="AU18" s="969"/>
      <c r="AV18" s="969"/>
      <c r="AW18" s="969">
        <v>0</v>
      </c>
      <c r="AX18" s="969"/>
      <c r="AY18" s="969"/>
      <c r="AZ18" s="969"/>
      <c r="BA18" s="968">
        <v>264</v>
      </c>
      <c r="BB18" s="968"/>
      <c r="BC18" s="968"/>
      <c r="BD18" s="968"/>
      <c r="BE18" s="968"/>
    </row>
    <row r="19" spans="1:57" ht="15" customHeight="1">
      <c r="A19" s="817" t="s">
        <v>53</v>
      </c>
      <c r="B19" s="817"/>
      <c r="C19" s="817"/>
      <c r="D19" s="817"/>
      <c r="E19" s="817"/>
      <c r="F19" s="817"/>
      <c r="G19" s="817"/>
      <c r="H19" s="817"/>
      <c r="I19" s="818"/>
      <c r="J19" s="974">
        <v>854</v>
      </c>
      <c r="K19" s="968"/>
      <c r="L19" s="968"/>
      <c r="M19" s="968"/>
      <c r="N19" s="968"/>
      <c r="O19" s="968">
        <v>5632</v>
      </c>
      <c r="P19" s="968"/>
      <c r="Q19" s="968"/>
      <c r="R19" s="968"/>
      <c r="S19" s="968"/>
      <c r="T19" s="969">
        <v>0</v>
      </c>
      <c r="U19" s="969"/>
      <c r="V19" s="969"/>
      <c r="W19" s="969"/>
      <c r="X19" s="969"/>
      <c r="Y19" s="969">
        <v>0</v>
      </c>
      <c r="Z19" s="969"/>
      <c r="AA19" s="969"/>
      <c r="AB19" s="969"/>
      <c r="AC19" s="969"/>
      <c r="AD19" s="968">
        <v>153</v>
      </c>
      <c r="AE19" s="968"/>
      <c r="AF19" s="968"/>
      <c r="AG19" s="968"/>
      <c r="AH19" s="968"/>
      <c r="AI19" s="968">
        <v>4161</v>
      </c>
      <c r="AJ19" s="968"/>
      <c r="AK19" s="968"/>
      <c r="AL19" s="968"/>
      <c r="AM19" s="968"/>
      <c r="AN19" s="969">
        <v>0</v>
      </c>
      <c r="AO19" s="969"/>
      <c r="AP19" s="969"/>
      <c r="AQ19" s="969"/>
      <c r="AR19" s="969">
        <v>0</v>
      </c>
      <c r="AS19" s="969"/>
      <c r="AT19" s="969"/>
      <c r="AU19" s="969"/>
      <c r="AV19" s="969"/>
      <c r="AW19" s="969">
        <v>0</v>
      </c>
      <c r="AX19" s="969"/>
      <c r="AY19" s="969"/>
      <c r="AZ19" s="969"/>
      <c r="BA19" s="968">
        <v>339</v>
      </c>
      <c r="BB19" s="968"/>
      <c r="BC19" s="968"/>
      <c r="BD19" s="968"/>
      <c r="BE19" s="968"/>
    </row>
    <row r="20" spans="1:57" ht="15" customHeight="1">
      <c r="A20" s="817" t="s">
        <v>54</v>
      </c>
      <c r="B20" s="817"/>
      <c r="C20" s="817"/>
      <c r="D20" s="817"/>
      <c r="E20" s="817"/>
      <c r="F20" s="817"/>
      <c r="G20" s="817"/>
      <c r="H20" s="817"/>
      <c r="I20" s="818"/>
      <c r="J20" s="974">
        <v>794</v>
      </c>
      <c r="K20" s="968"/>
      <c r="L20" s="968"/>
      <c r="M20" s="968"/>
      <c r="N20" s="968"/>
      <c r="O20" s="968">
        <v>4611</v>
      </c>
      <c r="P20" s="968"/>
      <c r="Q20" s="968"/>
      <c r="R20" s="968"/>
      <c r="S20" s="968"/>
      <c r="T20" s="969">
        <v>0</v>
      </c>
      <c r="U20" s="969"/>
      <c r="V20" s="969"/>
      <c r="W20" s="969"/>
      <c r="X20" s="969"/>
      <c r="Y20" s="969">
        <v>0</v>
      </c>
      <c r="Z20" s="969"/>
      <c r="AA20" s="969"/>
      <c r="AB20" s="969"/>
      <c r="AC20" s="969"/>
      <c r="AD20" s="968">
        <v>116</v>
      </c>
      <c r="AE20" s="968"/>
      <c r="AF20" s="968"/>
      <c r="AG20" s="968"/>
      <c r="AH20" s="968"/>
      <c r="AI20" s="968">
        <v>3218</v>
      </c>
      <c r="AJ20" s="968"/>
      <c r="AK20" s="968"/>
      <c r="AL20" s="968"/>
      <c r="AM20" s="968"/>
      <c r="AN20" s="969">
        <v>0</v>
      </c>
      <c r="AO20" s="969"/>
      <c r="AP20" s="969"/>
      <c r="AQ20" s="969"/>
      <c r="AR20" s="969">
        <v>0</v>
      </c>
      <c r="AS20" s="969"/>
      <c r="AT20" s="969"/>
      <c r="AU20" s="969"/>
      <c r="AV20" s="969"/>
      <c r="AW20" s="969">
        <v>0</v>
      </c>
      <c r="AX20" s="969"/>
      <c r="AY20" s="969"/>
      <c r="AZ20" s="969"/>
      <c r="BA20" s="968">
        <v>277</v>
      </c>
      <c r="BB20" s="968"/>
      <c r="BC20" s="968"/>
      <c r="BD20" s="968"/>
      <c r="BE20" s="968"/>
    </row>
    <row r="21" spans="1:57" ht="15" customHeight="1">
      <c r="A21" s="817" t="s">
        <v>1</v>
      </c>
      <c r="B21" s="817"/>
      <c r="C21" s="817"/>
      <c r="D21" s="817"/>
      <c r="E21" s="817"/>
      <c r="F21" s="817"/>
      <c r="G21" s="817"/>
      <c r="H21" s="817"/>
      <c r="I21" s="818"/>
      <c r="J21" s="974">
        <v>755</v>
      </c>
      <c r="K21" s="968"/>
      <c r="L21" s="968"/>
      <c r="M21" s="968"/>
      <c r="N21" s="968"/>
      <c r="O21" s="968">
        <v>4272</v>
      </c>
      <c r="P21" s="968"/>
      <c r="Q21" s="968"/>
      <c r="R21" s="968"/>
      <c r="S21" s="968"/>
      <c r="T21" s="969">
        <v>0</v>
      </c>
      <c r="U21" s="969"/>
      <c r="V21" s="969"/>
      <c r="W21" s="969"/>
      <c r="X21" s="969"/>
      <c r="Y21" s="969">
        <v>0</v>
      </c>
      <c r="Z21" s="969"/>
      <c r="AA21" s="969"/>
      <c r="AB21" s="969"/>
      <c r="AC21" s="969"/>
      <c r="AD21" s="968">
        <v>94</v>
      </c>
      <c r="AE21" s="968"/>
      <c r="AF21" s="968"/>
      <c r="AG21" s="968"/>
      <c r="AH21" s="968"/>
      <c r="AI21" s="968">
        <v>2299</v>
      </c>
      <c r="AJ21" s="968"/>
      <c r="AK21" s="968"/>
      <c r="AL21" s="968"/>
      <c r="AM21" s="968"/>
      <c r="AN21" s="969">
        <v>0</v>
      </c>
      <c r="AO21" s="969"/>
      <c r="AP21" s="969"/>
      <c r="AQ21" s="969"/>
      <c r="AR21" s="969">
        <v>0</v>
      </c>
      <c r="AS21" s="969"/>
      <c r="AT21" s="969"/>
      <c r="AU21" s="969"/>
      <c r="AV21" s="969"/>
      <c r="AW21" s="969">
        <v>0</v>
      </c>
      <c r="AX21" s="969"/>
      <c r="AY21" s="969"/>
      <c r="AZ21" s="969"/>
      <c r="BA21" s="968">
        <v>377</v>
      </c>
      <c r="BB21" s="968"/>
      <c r="BC21" s="968"/>
      <c r="BD21" s="968"/>
      <c r="BE21" s="968"/>
    </row>
    <row r="22" spans="1:57" ht="15" customHeight="1">
      <c r="A22" s="817"/>
      <c r="B22" s="817"/>
      <c r="C22" s="817"/>
      <c r="D22" s="817"/>
      <c r="E22" s="817"/>
      <c r="F22" s="817"/>
      <c r="G22" s="817"/>
      <c r="H22" s="817"/>
      <c r="I22" s="818"/>
      <c r="J22" s="974"/>
      <c r="K22" s="968"/>
      <c r="L22" s="968"/>
      <c r="M22" s="968"/>
      <c r="N22" s="968"/>
      <c r="O22" s="968"/>
      <c r="P22" s="968"/>
      <c r="Q22" s="968"/>
      <c r="R22" s="968"/>
      <c r="S22" s="968"/>
      <c r="T22" s="968"/>
      <c r="U22" s="968"/>
      <c r="V22" s="968"/>
      <c r="W22" s="968"/>
      <c r="X22" s="968"/>
      <c r="Y22" s="968"/>
      <c r="Z22" s="968"/>
      <c r="AA22" s="968"/>
      <c r="AB22" s="968"/>
      <c r="AC22" s="968"/>
      <c r="AD22" s="968"/>
      <c r="AE22" s="968"/>
      <c r="AF22" s="968"/>
      <c r="AG22" s="968"/>
      <c r="AH22" s="968"/>
      <c r="AI22" s="968"/>
      <c r="AJ22" s="968"/>
      <c r="AK22" s="968"/>
      <c r="AL22" s="968"/>
      <c r="AM22" s="968"/>
      <c r="AN22" s="968"/>
      <c r="AO22" s="968"/>
      <c r="AP22" s="968"/>
      <c r="AQ22" s="968"/>
      <c r="AR22" s="968"/>
      <c r="AS22" s="968"/>
      <c r="AT22" s="968"/>
      <c r="AU22" s="968"/>
      <c r="AV22" s="968"/>
      <c r="AW22" s="969"/>
      <c r="AX22" s="969"/>
      <c r="AY22" s="969"/>
      <c r="AZ22" s="969"/>
      <c r="BA22" s="968"/>
      <c r="BB22" s="968"/>
      <c r="BC22" s="968"/>
      <c r="BD22" s="968"/>
      <c r="BE22" s="968"/>
    </row>
    <row r="23" spans="1:57" ht="15" customHeight="1">
      <c r="A23" s="817" t="s">
        <v>55</v>
      </c>
      <c r="B23" s="817"/>
      <c r="C23" s="817"/>
      <c r="D23" s="817"/>
      <c r="E23" s="817"/>
      <c r="F23" s="817"/>
      <c r="G23" s="817"/>
      <c r="H23" s="817"/>
      <c r="I23" s="818"/>
      <c r="J23" s="974">
        <v>807</v>
      </c>
      <c r="K23" s="968"/>
      <c r="L23" s="968"/>
      <c r="M23" s="968"/>
      <c r="N23" s="968"/>
      <c r="O23" s="968">
        <v>4516</v>
      </c>
      <c r="P23" s="968"/>
      <c r="Q23" s="968"/>
      <c r="R23" s="968"/>
      <c r="S23" s="968"/>
      <c r="T23" s="969">
        <v>0</v>
      </c>
      <c r="U23" s="969"/>
      <c r="V23" s="969"/>
      <c r="W23" s="969"/>
      <c r="X23" s="969"/>
      <c r="Y23" s="969">
        <v>0</v>
      </c>
      <c r="Z23" s="969"/>
      <c r="AA23" s="969"/>
      <c r="AB23" s="969"/>
      <c r="AC23" s="969"/>
      <c r="AD23" s="968">
        <v>47</v>
      </c>
      <c r="AE23" s="968"/>
      <c r="AF23" s="968"/>
      <c r="AG23" s="968"/>
      <c r="AH23" s="968"/>
      <c r="AI23" s="968">
        <v>1420</v>
      </c>
      <c r="AJ23" s="968"/>
      <c r="AK23" s="968"/>
      <c r="AL23" s="968"/>
      <c r="AM23" s="968"/>
      <c r="AN23" s="969">
        <v>0</v>
      </c>
      <c r="AO23" s="969"/>
      <c r="AP23" s="969"/>
      <c r="AQ23" s="969"/>
      <c r="AR23" s="969">
        <v>0</v>
      </c>
      <c r="AS23" s="969"/>
      <c r="AT23" s="969"/>
      <c r="AU23" s="969"/>
      <c r="AV23" s="969"/>
      <c r="AW23" s="969">
        <v>0</v>
      </c>
      <c r="AX23" s="969"/>
      <c r="AY23" s="969"/>
      <c r="AZ23" s="969"/>
      <c r="BA23" s="968">
        <v>384</v>
      </c>
      <c r="BB23" s="968"/>
      <c r="BC23" s="968"/>
      <c r="BD23" s="968"/>
      <c r="BE23" s="968"/>
    </row>
    <row r="24" spans="1:57" ht="15" customHeight="1">
      <c r="A24" s="819" t="s">
        <v>56</v>
      </c>
      <c r="B24" s="819"/>
      <c r="C24" s="819"/>
      <c r="D24" s="819"/>
      <c r="E24" s="819"/>
      <c r="F24" s="819"/>
      <c r="G24" s="819"/>
      <c r="H24" s="819"/>
      <c r="I24" s="820"/>
      <c r="J24" s="975">
        <v>887</v>
      </c>
      <c r="K24" s="976"/>
      <c r="L24" s="976"/>
      <c r="M24" s="976"/>
      <c r="N24" s="976"/>
      <c r="O24" s="976">
        <v>4985</v>
      </c>
      <c r="P24" s="976"/>
      <c r="Q24" s="976"/>
      <c r="R24" s="976"/>
      <c r="S24" s="976"/>
      <c r="T24" s="977">
        <v>0</v>
      </c>
      <c r="U24" s="977"/>
      <c r="V24" s="977"/>
      <c r="W24" s="977"/>
      <c r="X24" s="977"/>
      <c r="Y24" s="977">
        <v>0</v>
      </c>
      <c r="Z24" s="977"/>
      <c r="AA24" s="977"/>
      <c r="AB24" s="977"/>
      <c r="AC24" s="977"/>
      <c r="AD24" s="976">
        <v>123</v>
      </c>
      <c r="AE24" s="976"/>
      <c r="AF24" s="976"/>
      <c r="AG24" s="976"/>
      <c r="AH24" s="976"/>
      <c r="AI24" s="976">
        <v>4184</v>
      </c>
      <c r="AJ24" s="976"/>
      <c r="AK24" s="976"/>
      <c r="AL24" s="976"/>
      <c r="AM24" s="976"/>
      <c r="AN24" s="977">
        <v>0</v>
      </c>
      <c r="AO24" s="977"/>
      <c r="AP24" s="977"/>
      <c r="AQ24" s="977"/>
      <c r="AR24" s="977">
        <v>0</v>
      </c>
      <c r="AS24" s="977"/>
      <c r="AT24" s="977"/>
      <c r="AU24" s="977"/>
      <c r="AV24" s="977"/>
      <c r="AW24" s="977">
        <v>0</v>
      </c>
      <c r="AX24" s="977"/>
      <c r="AY24" s="977"/>
      <c r="AZ24" s="977"/>
      <c r="BA24" s="976">
        <v>430</v>
      </c>
      <c r="BB24" s="976"/>
      <c r="BC24" s="976"/>
      <c r="BD24" s="976"/>
      <c r="BE24" s="976"/>
    </row>
    <row r="25" spans="1:54" ht="13.5" customHeight="1">
      <c r="A25" s="399"/>
      <c r="B25" s="308"/>
      <c r="C25" s="308"/>
      <c r="D25" s="308"/>
      <c r="E25" s="308"/>
      <c r="F25" s="308"/>
      <c r="G25" s="308"/>
      <c r="H25" s="308"/>
      <c r="I25" s="322"/>
      <c r="J25" s="322"/>
      <c r="U25" s="322"/>
      <c r="V25" s="322"/>
      <c r="W25" s="322"/>
      <c r="X25" s="322"/>
      <c r="Y25" s="322"/>
      <c r="Z25" s="322"/>
      <c r="AA25" s="322"/>
      <c r="AB25" s="322"/>
      <c r="AC25" s="322"/>
      <c r="AD25" s="322"/>
      <c r="AE25" s="322"/>
      <c r="AF25" s="322"/>
      <c r="AG25" s="322"/>
      <c r="AH25" s="322"/>
      <c r="AI25" s="322"/>
      <c r="AJ25" s="322"/>
      <c r="AK25" s="322"/>
      <c r="AL25" s="322"/>
      <c r="AM25" s="322"/>
      <c r="AN25" s="322"/>
      <c r="AO25" s="322"/>
      <c r="AP25" s="322"/>
      <c r="AQ25" s="322"/>
      <c r="AR25" s="322"/>
      <c r="AS25" s="322"/>
      <c r="AT25" s="322"/>
      <c r="AU25" s="322"/>
      <c r="AV25" s="322"/>
      <c r="AW25" s="322"/>
      <c r="AX25" s="322"/>
      <c r="AY25" s="310"/>
      <c r="AZ25" s="310"/>
      <c r="BA25" s="310"/>
      <c r="BB25" s="320"/>
    </row>
    <row r="26" spans="1:53" ht="13.5" customHeight="1">
      <c r="A26" s="399"/>
      <c r="C26" s="309"/>
      <c r="D26" s="309"/>
      <c r="E26" s="309"/>
      <c r="F26" s="309"/>
      <c r="G26" s="309"/>
      <c r="H26" s="309"/>
      <c r="I26" s="309"/>
      <c r="AY26" s="310"/>
      <c r="AZ26" s="310"/>
      <c r="BA26" s="310"/>
    </row>
    <row r="27" spans="1:53" ht="13.5" customHeight="1">
      <c r="A27" s="399"/>
      <c r="C27" s="309"/>
      <c r="D27" s="309"/>
      <c r="E27" s="309"/>
      <c r="F27" s="309"/>
      <c r="G27" s="309"/>
      <c r="H27" s="309"/>
      <c r="I27" s="309"/>
      <c r="AY27" s="310"/>
      <c r="AZ27" s="310"/>
      <c r="BA27" s="310"/>
    </row>
    <row r="28" spans="1:53" ht="13.5" customHeight="1" thickBot="1">
      <c r="A28" s="398" t="s">
        <v>40</v>
      </c>
      <c r="C28" s="309"/>
      <c r="D28" s="309"/>
      <c r="E28" s="309"/>
      <c r="F28" s="309"/>
      <c r="G28" s="309"/>
      <c r="H28" s="309"/>
      <c r="I28" s="309"/>
      <c r="AY28" s="310"/>
      <c r="AZ28" s="310"/>
      <c r="BA28" s="310"/>
    </row>
    <row r="29" spans="1:55" ht="16.5" customHeight="1">
      <c r="A29" s="808" t="s">
        <v>356</v>
      </c>
      <c r="B29" s="809"/>
      <c r="C29" s="809"/>
      <c r="D29" s="809"/>
      <c r="E29" s="809"/>
      <c r="F29" s="809"/>
      <c r="G29" s="809"/>
      <c r="H29" s="809"/>
      <c r="I29" s="809"/>
      <c r="J29" s="809"/>
      <c r="K29" s="809"/>
      <c r="L29" s="809"/>
      <c r="M29" s="809" t="s">
        <v>357</v>
      </c>
      <c r="N29" s="809"/>
      <c r="O29" s="809"/>
      <c r="P29" s="809"/>
      <c r="Q29" s="809"/>
      <c r="R29" s="809"/>
      <c r="S29" s="809"/>
      <c r="T29" s="809"/>
      <c r="U29" s="809"/>
      <c r="V29" s="809"/>
      <c r="W29" s="809"/>
      <c r="X29" s="809"/>
      <c r="Y29" s="809"/>
      <c r="Z29" s="809"/>
      <c r="AA29" s="809"/>
      <c r="AB29" s="809"/>
      <c r="AC29" s="809"/>
      <c r="AD29" s="809"/>
      <c r="AE29" s="809"/>
      <c r="AF29" s="809"/>
      <c r="AG29" s="809"/>
      <c r="AH29" s="809"/>
      <c r="AI29" s="809"/>
      <c r="AJ29" s="809"/>
      <c r="AK29" s="809" t="s">
        <v>556</v>
      </c>
      <c r="AL29" s="809"/>
      <c r="AM29" s="809"/>
      <c r="AN29" s="809"/>
      <c r="AO29" s="809"/>
      <c r="AP29" s="809"/>
      <c r="AQ29" s="809"/>
      <c r="AR29" s="809"/>
      <c r="AS29" s="809"/>
      <c r="AT29" s="809"/>
      <c r="AU29" s="809"/>
      <c r="AV29" s="816"/>
      <c r="AW29" s="332"/>
      <c r="AX29" s="332"/>
      <c r="AY29" s="332"/>
      <c r="AZ29" s="332"/>
      <c r="BA29" s="332"/>
      <c r="BB29" s="332"/>
      <c r="BC29" s="332"/>
    </row>
    <row r="30" spans="1:53" ht="16.5" customHeight="1">
      <c r="A30" s="810" t="s">
        <v>69</v>
      </c>
      <c r="B30" s="811"/>
      <c r="C30" s="811"/>
      <c r="D30" s="811"/>
      <c r="E30" s="811"/>
      <c r="F30" s="811"/>
      <c r="G30" s="811" t="s">
        <v>70</v>
      </c>
      <c r="H30" s="811"/>
      <c r="I30" s="811"/>
      <c r="J30" s="811"/>
      <c r="K30" s="811"/>
      <c r="L30" s="811"/>
      <c r="M30" s="811" t="s">
        <v>352</v>
      </c>
      <c r="N30" s="811"/>
      <c r="O30" s="811"/>
      <c r="P30" s="811"/>
      <c r="Q30" s="811"/>
      <c r="R30" s="811"/>
      <c r="S30" s="811"/>
      <c r="T30" s="811"/>
      <c r="U30" s="811"/>
      <c r="V30" s="811"/>
      <c r="W30" s="811"/>
      <c r="X30" s="811"/>
      <c r="Y30" s="811" t="s">
        <v>353</v>
      </c>
      <c r="Z30" s="811"/>
      <c r="AA30" s="811"/>
      <c r="AB30" s="811"/>
      <c r="AC30" s="811"/>
      <c r="AD30" s="811"/>
      <c r="AE30" s="811"/>
      <c r="AF30" s="811"/>
      <c r="AG30" s="811"/>
      <c r="AH30" s="811"/>
      <c r="AI30" s="811"/>
      <c r="AJ30" s="811"/>
      <c r="AK30" s="811"/>
      <c r="AL30" s="811"/>
      <c r="AM30" s="811"/>
      <c r="AN30" s="811"/>
      <c r="AO30" s="811"/>
      <c r="AP30" s="811"/>
      <c r="AQ30" s="811"/>
      <c r="AR30" s="811"/>
      <c r="AS30" s="811"/>
      <c r="AT30" s="811"/>
      <c r="AU30" s="811"/>
      <c r="AV30" s="815"/>
      <c r="AY30" s="310"/>
      <c r="AZ30" s="310"/>
      <c r="BA30" s="310"/>
    </row>
    <row r="31" spans="1:48" ht="16.5" customHeight="1">
      <c r="A31" s="810"/>
      <c r="B31" s="811"/>
      <c r="C31" s="811"/>
      <c r="D31" s="811"/>
      <c r="E31" s="811"/>
      <c r="F31" s="811"/>
      <c r="G31" s="811"/>
      <c r="H31" s="811"/>
      <c r="I31" s="811"/>
      <c r="J31" s="811"/>
      <c r="K31" s="811"/>
      <c r="L31" s="811"/>
      <c r="M31" s="811" t="s">
        <v>69</v>
      </c>
      <c r="N31" s="811"/>
      <c r="O31" s="811"/>
      <c r="P31" s="811"/>
      <c r="Q31" s="811"/>
      <c r="R31" s="811"/>
      <c r="S31" s="811" t="s">
        <v>70</v>
      </c>
      <c r="T31" s="811"/>
      <c r="U31" s="811"/>
      <c r="V31" s="811"/>
      <c r="W31" s="811"/>
      <c r="X31" s="811"/>
      <c r="Y31" s="811" t="s">
        <v>69</v>
      </c>
      <c r="Z31" s="811"/>
      <c r="AA31" s="811"/>
      <c r="AB31" s="811"/>
      <c r="AC31" s="811"/>
      <c r="AD31" s="811"/>
      <c r="AE31" s="811" t="s">
        <v>70</v>
      </c>
      <c r="AF31" s="811"/>
      <c r="AG31" s="811"/>
      <c r="AH31" s="811"/>
      <c r="AI31" s="811"/>
      <c r="AJ31" s="811"/>
      <c r="AK31" s="811" t="s">
        <v>69</v>
      </c>
      <c r="AL31" s="811"/>
      <c r="AM31" s="811"/>
      <c r="AN31" s="811"/>
      <c r="AO31" s="811"/>
      <c r="AP31" s="811"/>
      <c r="AQ31" s="811" t="s">
        <v>70</v>
      </c>
      <c r="AR31" s="811"/>
      <c r="AS31" s="811"/>
      <c r="AT31" s="811"/>
      <c r="AU31" s="811"/>
      <c r="AV31" s="815"/>
    </row>
    <row r="32" spans="1:55" ht="15" customHeight="1">
      <c r="A32" s="978">
        <v>5</v>
      </c>
      <c r="B32" s="978"/>
      <c r="C32" s="978"/>
      <c r="D32" s="978"/>
      <c r="E32" s="978"/>
      <c r="F32" s="978"/>
      <c r="G32" s="978">
        <v>198</v>
      </c>
      <c r="H32" s="978"/>
      <c r="I32" s="978"/>
      <c r="J32" s="978"/>
      <c r="K32" s="978"/>
      <c r="L32" s="978"/>
      <c r="M32" s="978">
        <v>679</v>
      </c>
      <c r="N32" s="978"/>
      <c r="O32" s="978"/>
      <c r="P32" s="978"/>
      <c r="Q32" s="978"/>
      <c r="R32" s="978"/>
      <c r="S32" s="978">
        <v>39613</v>
      </c>
      <c r="T32" s="978"/>
      <c r="U32" s="978"/>
      <c r="V32" s="978"/>
      <c r="W32" s="978"/>
      <c r="X32" s="978"/>
      <c r="Y32" s="833">
        <v>48</v>
      </c>
      <c r="Z32" s="833"/>
      <c r="AA32" s="833"/>
      <c r="AB32" s="833"/>
      <c r="AC32" s="833"/>
      <c r="AD32" s="833"/>
      <c r="AE32" s="833">
        <v>16452</v>
      </c>
      <c r="AF32" s="833"/>
      <c r="AG32" s="833"/>
      <c r="AH32" s="833"/>
      <c r="AI32" s="833"/>
      <c r="AJ32" s="833"/>
      <c r="AK32" s="833">
        <v>668</v>
      </c>
      <c r="AL32" s="833"/>
      <c r="AM32" s="833"/>
      <c r="AN32" s="833"/>
      <c r="AO32" s="833"/>
      <c r="AP32" s="833"/>
      <c r="AQ32" s="833">
        <v>15646</v>
      </c>
      <c r="AR32" s="833"/>
      <c r="AS32" s="833"/>
      <c r="AT32" s="833"/>
      <c r="AU32" s="833"/>
      <c r="AV32" s="833"/>
      <c r="AW32" s="309"/>
      <c r="AX32" s="309"/>
      <c r="AY32" s="309"/>
      <c r="AZ32" s="309"/>
      <c r="BA32" s="309"/>
      <c r="BB32" s="309"/>
      <c r="BC32" s="309"/>
    </row>
    <row r="33" spans="1:55" ht="15" customHeight="1">
      <c r="A33" s="978">
        <v>3</v>
      </c>
      <c r="B33" s="978"/>
      <c r="C33" s="978"/>
      <c r="D33" s="978"/>
      <c r="E33" s="978"/>
      <c r="F33" s="978"/>
      <c r="G33" s="978">
        <v>181</v>
      </c>
      <c r="H33" s="978"/>
      <c r="I33" s="978"/>
      <c r="J33" s="978"/>
      <c r="K33" s="978"/>
      <c r="L33" s="978"/>
      <c r="M33" s="979">
        <v>649</v>
      </c>
      <c r="N33" s="979"/>
      <c r="O33" s="979"/>
      <c r="P33" s="979"/>
      <c r="Q33" s="979"/>
      <c r="R33" s="979"/>
      <c r="S33" s="979">
        <v>38383</v>
      </c>
      <c r="T33" s="979"/>
      <c r="U33" s="979"/>
      <c r="V33" s="979"/>
      <c r="W33" s="979"/>
      <c r="X33" s="979"/>
      <c r="Y33" s="968">
        <v>48</v>
      </c>
      <c r="Z33" s="968"/>
      <c r="AA33" s="968"/>
      <c r="AB33" s="968"/>
      <c r="AC33" s="968"/>
      <c r="AD33" s="968"/>
      <c r="AE33" s="968">
        <v>12271</v>
      </c>
      <c r="AF33" s="968"/>
      <c r="AG33" s="968"/>
      <c r="AH33" s="968"/>
      <c r="AI33" s="968"/>
      <c r="AJ33" s="968"/>
      <c r="AK33" s="968">
        <v>713</v>
      </c>
      <c r="AL33" s="968"/>
      <c r="AM33" s="968"/>
      <c r="AN33" s="968"/>
      <c r="AO33" s="968"/>
      <c r="AP33" s="968"/>
      <c r="AQ33" s="968">
        <v>17335</v>
      </c>
      <c r="AR33" s="968"/>
      <c r="AS33" s="968"/>
      <c r="AT33" s="968"/>
      <c r="AU33" s="968"/>
      <c r="AV33" s="968"/>
      <c r="AW33" s="309"/>
      <c r="AX33" s="309"/>
      <c r="AY33" s="309"/>
      <c r="AZ33" s="309"/>
      <c r="BA33" s="309"/>
      <c r="BB33" s="309"/>
      <c r="BC33" s="309"/>
    </row>
    <row r="34" spans="1:55" ht="15" customHeight="1">
      <c r="A34" s="980">
        <f>SUM(A36:F49)</f>
        <v>6</v>
      </c>
      <c r="B34" s="980"/>
      <c r="C34" s="980"/>
      <c r="D34" s="980"/>
      <c r="E34" s="980"/>
      <c r="F34" s="980"/>
      <c r="G34" s="980">
        <f>SUM(G36:L49)</f>
        <v>263</v>
      </c>
      <c r="H34" s="980"/>
      <c r="I34" s="980"/>
      <c r="J34" s="980"/>
      <c r="K34" s="980"/>
      <c r="L34" s="980"/>
      <c r="M34" s="980">
        <f>SUM(M36:R49)</f>
        <v>597</v>
      </c>
      <c r="N34" s="980"/>
      <c r="O34" s="980"/>
      <c r="P34" s="980"/>
      <c r="Q34" s="980"/>
      <c r="R34" s="980"/>
      <c r="S34" s="980">
        <f>SUM(S36:X49)</f>
        <v>42636</v>
      </c>
      <c r="T34" s="980"/>
      <c r="U34" s="980"/>
      <c r="V34" s="980"/>
      <c r="W34" s="980"/>
      <c r="X34" s="980"/>
      <c r="Y34" s="970">
        <f>SUM(Y36:AD49)</f>
        <v>32</v>
      </c>
      <c r="Z34" s="970"/>
      <c r="AA34" s="970"/>
      <c r="AB34" s="970"/>
      <c r="AC34" s="970"/>
      <c r="AD34" s="970"/>
      <c r="AE34" s="970">
        <f>SUM(AE36:AJ49)</f>
        <v>6526</v>
      </c>
      <c r="AF34" s="970"/>
      <c r="AG34" s="970"/>
      <c r="AH34" s="970"/>
      <c r="AI34" s="970"/>
      <c r="AJ34" s="970"/>
      <c r="AK34" s="970">
        <f>SUM(AK36:AP49)</f>
        <v>734</v>
      </c>
      <c r="AL34" s="970"/>
      <c r="AM34" s="970"/>
      <c r="AN34" s="970"/>
      <c r="AO34" s="970"/>
      <c r="AP34" s="970"/>
      <c r="AQ34" s="970">
        <f>SUM(AQ36:AV49)</f>
        <v>19978</v>
      </c>
      <c r="AR34" s="970"/>
      <c r="AS34" s="970"/>
      <c r="AT34" s="970"/>
      <c r="AU34" s="970"/>
      <c r="AV34" s="970"/>
      <c r="AW34" s="309"/>
      <c r="AX34" s="309"/>
      <c r="AY34" s="309"/>
      <c r="AZ34" s="309"/>
      <c r="BA34" s="309"/>
      <c r="BB34" s="309"/>
      <c r="BC34" s="309"/>
    </row>
    <row r="35" spans="1:55" ht="15" customHeight="1">
      <c r="A35" s="981"/>
      <c r="B35" s="981"/>
      <c r="C35" s="981"/>
      <c r="D35" s="981"/>
      <c r="E35" s="981"/>
      <c r="F35" s="981"/>
      <c r="G35" s="981"/>
      <c r="H35" s="981"/>
      <c r="I35" s="981"/>
      <c r="J35" s="981"/>
      <c r="K35" s="981"/>
      <c r="L35" s="981"/>
      <c r="M35" s="969"/>
      <c r="N35" s="969"/>
      <c r="O35" s="969"/>
      <c r="P35" s="969"/>
      <c r="Q35" s="969"/>
      <c r="R35" s="969"/>
      <c r="S35" s="969"/>
      <c r="T35" s="969"/>
      <c r="U35" s="969"/>
      <c r="V35" s="969"/>
      <c r="W35" s="969"/>
      <c r="X35" s="969"/>
      <c r="Y35" s="968"/>
      <c r="Z35" s="968"/>
      <c r="AA35" s="968"/>
      <c r="AB35" s="968"/>
      <c r="AC35" s="968"/>
      <c r="AD35" s="968"/>
      <c r="AE35" s="968"/>
      <c r="AF35" s="968"/>
      <c r="AG35" s="968"/>
      <c r="AH35" s="968"/>
      <c r="AI35" s="968"/>
      <c r="AJ35" s="968"/>
      <c r="AK35" s="968"/>
      <c r="AL35" s="968"/>
      <c r="AM35" s="968"/>
      <c r="AN35" s="968"/>
      <c r="AO35" s="968"/>
      <c r="AP35" s="968"/>
      <c r="AQ35" s="968"/>
      <c r="AR35" s="968"/>
      <c r="AS35" s="968"/>
      <c r="AT35" s="968"/>
      <c r="AU35" s="968"/>
      <c r="AV35" s="968"/>
      <c r="AW35" s="328"/>
      <c r="AX35" s="328"/>
      <c r="AY35" s="328"/>
      <c r="AZ35" s="328"/>
      <c r="BA35" s="328"/>
      <c r="BB35" s="328"/>
      <c r="BC35" s="328"/>
    </row>
    <row r="36" spans="1:55" ht="15" customHeight="1">
      <c r="A36" s="981" t="s">
        <v>6</v>
      </c>
      <c r="B36" s="981"/>
      <c r="C36" s="981"/>
      <c r="D36" s="981"/>
      <c r="E36" s="981"/>
      <c r="F36" s="981"/>
      <c r="G36" s="981" t="s">
        <v>6</v>
      </c>
      <c r="H36" s="981"/>
      <c r="I36" s="981"/>
      <c r="J36" s="981"/>
      <c r="K36" s="981"/>
      <c r="L36" s="981"/>
      <c r="M36" s="969">
        <v>57</v>
      </c>
      <c r="N36" s="969"/>
      <c r="O36" s="969"/>
      <c r="P36" s="969"/>
      <c r="Q36" s="969"/>
      <c r="R36" s="969"/>
      <c r="S36" s="969">
        <v>3231</v>
      </c>
      <c r="T36" s="969"/>
      <c r="U36" s="969"/>
      <c r="V36" s="969"/>
      <c r="W36" s="969"/>
      <c r="X36" s="969"/>
      <c r="Y36" s="968" t="s">
        <v>6</v>
      </c>
      <c r="Z36" s="968"/>
      <c r="AA36" s="968"/>
      <c r="AB36" s="968"/>
      <c r="AC36" s="968"/>
      <c r="AD36" s="968"/>
      <c r="AE36" s="968" t="s">
        <v>6</v>
      </c>
      <c r="AF36" s="968"/>
      <c r="AG36" s="968"/>
      <c r="AH36" s="968"/>
      <c r="AI36" s="968"/>
      <c r="AJ36" s="968"/>
      <c r="AK36" s="968">
        <v>66</v>
      </c>
      <c r="AL36" s="968"/>
      <c r="AM36" s="968"/>
      <c r="AN36" s="968"/>
      <c r="AO36" s="968"/>
      <c r="AP36" s="968"/>
      <c r="AQ36" s="968">
        <v>1800</v>
      </c>
      <c r="AR36" s="968"/>
      <c r="AS36" s="968"/>
      <c r="AT36" s="968"/>
      <c r="AU36" s="968"/>
      <c r="AV36" s="968"/>
      <c r="AW36" s="328"/>
      <c r="AX36" s="328"/>
      <c r="AY36" s="328"/>
      <c r="AZ36" s="328"/>
      <c r="BA36" s="328"/>
      <c r="BB36" s="328"/>
      <c r="BC36" s="328"/>
    </row>
    <row r="37" spans="1:55" ht="15" customHeight="1">
      <c r="A37" s="985">
        <v>1</v>
      </c>
      <c r="B37" s="985"/>
      <c r="C37" s="985"/>
      <c r="D37" s="985"/>
      <c r="E37" s="985"/>
      <c r="F37" s="985"/>
      <c r="G37" s="985">
        <v>15</v>
      </c>
      <c r="H37" s="985"/>
      <c r="I37" s="985"/>
      <c r="J37" s="985"/>
      <c r="K37" s="985"/>
      <c r="L37" s="985"/>
      <c r="M37" s="985">
        <v>42</v>
      </c>
      <c r="N37" s="985"/>
      <c r="O37" s="985"/>
      <c r="P37" s="985"/>
      <c r="Q37" s="985"/>
      <c r="R37" s="985"/>
      <c r="S37" s="985">
        <v>2972</v>
      </c>
      <c r="T37" s="985"/>
      <c r="U37" s="985"/>
      <c r="V37" s="985"/>
      <c r="W37" s="985"/>
      <c r="X37" s="985"/>
      <c r="Y37" s="982">
        <v>15</v>
      </c>
      <c r="Z37" s="982"/>
      <c r="AA37" s="982"/>
      <c r="AB37" s="982"/>
      <c r="AC37" s="982"/>
      <c r="AD37" s="982"/>
      <c r="AE37" s="983">
        <v>2596</v>
      </c>
      <c r="AF37" s="983"/>
      <c r="AG37" s="983"/>
      <c r="AH37" s="983"/>
      <c r="AI37" s="983"/>
      <c r="AJ37" s="983"/>
      <c r="AK37" s="984">
        <v>59</v>
      </c>
      <c r="AL37" s="984"/>
      <c r="AM37" s="984"/>
      <c r="AN37" s="984"/>
      <c r="AO37" s="984"/>
      <c r="AP37" s="984"/>
      <c r="AQ37" s="834">
        <v>1214</v>
      </c>
      <c r="AR37" s="834"/>
      <c r="AS37" s="834"/>
      <c r="AT37" s="834"/>
      <c r="AU37" s="834"/>
      <c r="AV37" s="834"/>
      <c r="AW37" s="340"/>
      <c r="AX37" s="340"/>
      <c r="AY37" s="340"/>
      <c r="AZ37" s="340"/>
      <c r="BA37" s="340"/>
      <c r="BB37" s="340"/>
      <c r="BC37" s="340"/>
    </row>
    <row r="38" spans="1:55" ht="15" customHeight="1">
      <c r="A38" s="985">
        <v>1</v>
      </c>
      <c r="B38" s="985"/>
      <c r="C38" s="985"/>
      <c r="D38" s="985"/>
      <c r="E38" s="985"/>
      <c r="F38" s="985"/>
      <c r="G38" s="985">
        <v>10</v>
      </c>
      <c r="H38" s="985"/>
      <c r="I38" s="985"/>
      <c r="J38" s="985"/>
      <c r="K38" s="985"/>
      <c r="L38" s="985"/>
      <c r="M38" s="985">
        <v>39</v>
      </c>
      <c r="N38" s="985"/>
      <c r="O38" s="985"/>
      <c r="P38" s="985"/>
      <c r="Q38" s="985"/>
      <c r="R38" s="985"/>
      <c r="S38" s="985">
        <v>2936</v>
      </c>
      <c r="T38" s="985"/>
      <c r="U38" s="985"/>
      <c r="V38" s="985"/>
      <c r="W38" s="985"/>
      <c r="X38" s="985"/>
      <c r="Y38" s="982">
        <v>6</v>
      </c>
      <c r="Z38" s="982"/>
      <c r="AA38" s="982"/>
      <c r="AB38" s="982"/>
      <c r="AC38" s="982"/>
      <c r="AD38" s="982"/>
      <c r="AE38" s="983">
        <v>2120</v>
      </c>
      <c r="AF38" s="983"/>
      <c r="AG38" s="983"/>
      <c r="AH38" s="983"/>
      <c r="AI38" s="983"/>
      <c r="AJ38" s="983"/>
      <c r="AK38" s="984">
        <v>48</v>
      </c>
      <c r="AL38" s="984"/>
      <c r="AM38" s="984"/>
      <c r="AN38" s="984"/>
      <c r="AO38" s="984"/>
      <c r="AP38" s="984"/>
      <c r="AQ38" s="834">
        <v>1390</v>
      </c>
      <c r="AR38" s="834"/>
      <c r="AS38" s="834"/>
      <c r="AT38" s="834"/>
      <c r="AU38" s="834"/>
      <c r="AV38" s="834"/>
      <c r="AW38" s="309"/>
      <c r="AX38" s="309"/>
      <c r="AY38" s="309"/>
      <c r="AZ38" s="309"/>
      <c r="BA38" s="309"/>
      <c r="BB38" s="309"/>
      <c r="BC38" s="309"/>
    </row>
    <row r="39" spans="1:55" ht="15" customHeight="1">
      <c r="A39" s="985" t="s">
        <v>18</v>
      </c>
      <c r="B39" s="985"/>
      <c r="C39" s="985"/>
      <c r="D39" s="985"/>
      <c r="E39" s="985"/>
      <c r="F39" s="985"/>
      <c r="G39" s="985" t="s">
        <v>18</v>
      </c>
      <c r="H39" s="985"/>
      <c r="I39" s="985"/>
      <c r="J39" s="985"/>
      <c r="K39" s="985"/>
      <c r="L39" s="985"/>
      <c r="M39" s="985">
        <v>75</v>
      </c>
      <c r="N39" s="985"/>
      <c r="O39" s="985"/>
      <c r="P39" s="985"/>
      <c r="Q39" s="985"/>
      <c r="R39" s="985"/>
      <c r="S39" s="985">
        <v>4519</v>
      </c>
      <c r="T39" s="985"/>
      <c r="U39" s="985"/>
      <c r="V39" s="985"/>
      <c r="W39" s="985"/>
      <c r="X39" s="985"/>
      <c r="Y39" s="982" t="s">
        <v>18</v>
      </c>
      <c r="Z39" s="982"/>
      <c r="AA39" s="982"/>
      <c r="AB39" s="982"/>
      <c r="AC39" s="982"/>
      <c r="AD39" s="982"/>
      <c r="AE39" s="983" t="s">
        <v>18</v>
      </c>
      <c r="AF39" s="983"/>
      <c r="AG39" s="983"/>
      <c r="AH39" s="983"/>
      <c r="AI39" s="983"/>
      <c r="AJ39" s="983"/>
      <c r="AK39" s="984">
        <v>64</v>
      </c>
      <c r="AL39" s="984"/>
      <c r="AM39" s="984"/>
      <c r="AN39" s="984"/>
      <c r="AO39" s="984"/>
      <c r="AP39" s="984"/>
      <c r="AQ39" s="834">
        <v>1362</v>
      </c>
      <c r="AR39" s="834"/>
      <c r="AS39" s="834"/>
      <c r="AT39" s="834"/>
      <c r="AU39" s="834"/>
      <c r="AV39" s="834"/>
      <c r="AW39" s="344"/>
      <c r="AX39" s="344"/>
      <c r="AY39" s="344"/>
      <c r="AZ39" s="344"/>
      <c r="BA39" s="344"/>
      <c r="BB39" s="344"/>
      <c r="BC39" s="344"/>
    </row>
    <row r="40" spans="1:55" ht="15" customHeight="1">
      <c r="A40" s="985">
        <v>2</v>
      </c>
      <c r="B40" s="985"/>
      <c r="C40" s="985"/>
      <c r="D40" s="985"/>
      <c r="E40" s="985"/>
      <c r="F40" s="985"/>
      <c r="G40" s="985">
        <v>168</v>
      </c>
      <c r="H40" s="985"/>
      <c r="I40" s="985"/>
      <c r="J40" s="985"/>
      <c r="K40" s="985"/>
      <c r="L40" s="985"/>
      <c r="M40" s="985">
        <v>104</v>
      </c>
      <c r="N40" s="985"/>
      <c r="O40" s="985"/>
      <c r="P40" s="985"/>
      <c r="Q40" s="985"/>
      <c r="R40" s="985"/>
      <c r="S40" s="985">
        <v>4246</v>
      </c>
      <c r="T40" s="985"/>
      <c r="U40" s="985"/>
      <c r="V40" s="985"/>
      <c r="W40" s="985"/>
      <c r="X40" s="985"/>
      <c r="Y40" s="982" t="s">
        <v>18</v>
      </c>
      <c r="Z40" s="982"/>
      <c r="AA40" s="982"/>
      <c r="AB40" s="982"/>
      <c r="AC40" s="982"/>
      <c r="AD40" s="982"/>
      <c r="AE40" s="983" t="s">
        <v>18</v>
      </c>
      <c r="AF40" s="983"/>
      <c r="AG40" s="983"/>
      <c r="AH40" s="983"/>
      <c r="AI40" s="983"/>
      <c r="AJ40" s="983"/>
      <c r="AK40" s="984">
        <v>64</v>
      </c>
      <c r="AL40" s="984"/>
      <c r="AM40" s="984"/>
      <c r="AN40" s="984"/>
      <c r="AO40" s="984"/>
      <c r="AP40" s="984"/>
      <c r="AQ40" s="834">
        <v>1076</v>
      </c>
      <c r="AR40" s="834"/>
      <c r="AS40" s="834"/>
      <c r="AT40" s="834"/>
      <c r="AU40" s="834"/>
      <c r="AV40" s="834"/>
      <c r="AW40" s="344"/>
      <c r="AX40" s="344"/>
      <c r="AY40" s="344"/>
      <c r="AZ40" s="344"/>
      <c r="BA40" s="344"/>
      <c r="BB40" s="344"/>
      <c r="BC40" s="344"/>
    </row>
    <row r="41" spans="1:55" ht="15" customHeight="1">
      <c r="A41" s="981"/>
      <c r="B41" s="981"/>
      <c r="C41" s="981"/>
      <c r="D41" s="981"/>
      <c r="E41" s="981"/>
      <c r="F41" s="981"/>
      <c r="G41" s="981"/>
      <c r="H41" s="981"/>
      <c r="I41" s="981"/>
      <c r="J41" s="981"/>
      <c r="K41" s="981"/>
      <c r="L41" s="981"/>
      <c r="M41" s="969"/>
      <c r="N41" s="969"/>
      <c r="O41" s="969"/>
      <c r="P41" s="969"/>
      <c r="Q41" s="969"/>
      <c r="R41" s="969"/>
      <c r="S41" s="969"/>
      <c r="T41" s="969"/>
      <c r="U41" s="969"/>
      <c r="V41" s="969"/>
      <c r="W41" s="969"/>
      <c r="X41" s="969"/>
      <c r="Y41" s="968"/>
      <c r="Z41" s="968"/>
      <c r="AA41" s="968"/>
      <c r="AB41" s="968"/>
      <c r="AC41" s="968"/>
      <c r="AD41" s="968"/>
      <c r="AE41" s="968"/>
      <c r="AF41" s="968"/>
      <c r="AG41" s="968"/>
      <c r="AH41" s="968"/>
      <c r="AI41" s="968"/>
      <c r="AJ41" s="968"/>
      <c r="AK41" s="968"/>
      <c r="AL41" s="968"/>
      <c r="AM41" s="968"/>
      <c r="AN41" s="968"/>
      <c r="AO41" s="968"/>
      <c r="AP41" s="968"/>
      <c r="AQ41" s="968"/>
      <c r="AR41" s="968"/>
      <c r="AS41" s="968"/>
      <c r="AT41" s="968"/>
      <c r="AU41" s="968"/>
      <c r="AV41" s="968"/>
      <c r="AW41" s="344"/>
      <c r="AX41" s="344"/>
      <c r="AY41" s="344"/>
      <c r="AZ41" s="344"/>
      <c r="BA41" s="344"/>
      <c r="BB41" s="344"/>
      <c r="BC41" s="344"/>
    </row>
    <row r="42" spans="1:55" ht="15" customHeight="1">
      <c r="A42" s="985">
        <v>2</v>
      </c>
      <c r="B42" s="985"/>
      <c r="C42" s="985"/>
      <c r="D42" s="985"/>
      <c r="E42" s="985"/>
      <c r="F42" s="985"/>
      <c r="G42" s="985">
        <v>70</v>
      </c>
      <c r="H42" s="985"/>
      <c r="I42" s="985"/>
      <c r="J42" s="985"/>
      <c r="K42" s="985"/>
      <c r="L42" s="985"/>
      <c r="M42" s="985">
        <v>51</v>
      </c>
      <c r="N42" s="985"/>
      <c r="O42" s="985"/>
      <c r="P42" s="985"/>
      <c r="Q42" s="985"/>
      <c r="R42" s="985"/>
      <c r="S42" s="985">
        <v>4751</v>
      </c>
      <c r="T42" s="985"/>
      <c r="U42" s="985"/>
      <c r="V42" s="985"/>
      <c r="W42" s="985"/>
      <c r="X42" s="985"/>
      <c r="Y42" s="982">
        <v>11</v>
      </c>
      <c r="Z42" s="982"/>
      <c r="AA42" s="982"/>
      <c r="AB42" s="982"/>
      <c r="AC42" s="982"/>
      <c r="AD42" s="982"/>
      <c r="AE42" s="983">
        <v>1810</v>
      </c>
      <c r="AF42" s="983"/>
      <c r="AG42" s="983"/>
      <c r="AH42" s="983"/>
      <c r="AI42" s="983"/>
      <c r="AJ42" s="983"/>
      <c r="AK42" s="984">
        <v>69</v>
      </c>
      <c r="AL42" s="984"/>
      <c r="AM42" s="984"/>
      <c r="AN42" s="984"/>
      <c r="AO42" s="984"/>
      <c r="AP42" s="984"/>
      <c r="AQ42" s="834">
        <v>2166</v>
      </c>
      <c r="AR42" s="834"/>
      <c r="AS42" s="834"/>
      <c r="AT42" s="834"/>
      <c r="AU42" s="834"/>
      <c r="AV42" s="834"/>
      <c r="AW42" s="344"/>
      <c r="AX42" s="344"/>
      <c r="AY42" s="344"/>
      <c r="AZ42" s="344"/>
      <c r="BA42" s="344"/>
      <c r="BB42" s="344"/>
      <c r="BC42" s="344"/>
    </row>
    <row r="43" spans="1:55" ht="15" customHeight="1">
      <c r="A43" s="985" t="s">
        <v>18</v>
      </c>
      <c r="B43" s="985"/>
      <c r="C43" s="985"/>
      <c r="D43" s="985"/>
      <c r="E43" s="985"/>
      <c r="F43" s="985"/>
      <c r="G43" s="985" t="s">
        <v>18</v>
      </c>
      <c r="H43" s="985"/>
      <c r="I43" s="985"/>
      <c r="J43" s="985"/>
      <c r="K43" s="985"/>
      <c r="L43" s="985"/>
      <c r="M43" s="985">
        <v>68</v>
      </c>
      <c r="N43" s="985"/>
      <c r="O43" s="985"/>
      <c r="P43" s="985"/>
      <c r="Q43" s="985"/>
      <c r="R43" s="985"/>
      <c r="S43" s="985">
        <v>10522</v>
      </c>
      <c r="T43" s="985"/>
      <c r="U43" s="985"/>
      <c r="V43" s="985"/>
      <c r="W43" s="985"/>
      <c r="X43" s="985"/>
      <c r="Y43" s="982" t="s">
        <v>18</v>
      </c>
      <c r="Z43" s="982"/>
      <c r="AA43" s="982"/>
      <c r="AB43" s="982"/>
      <c r="AC43" s="982"/>
      <c r="AD43" s="982"/>
      <c r="AE43" s="983" t="s">
        <v>18</v>
      </c>
      <c r="AF43" s="983"/>
      <c r="AG43" s="983"/>
      <c r="AH43" s="983"/>
      <c r="AI43" s="983"/>
      <c r="AJ43" s="983"/>
      <c r="AK43" s="984">
        <v>65</v>
      </c>
      <c r="AL43" s="984"/>
      <c r="AM43" s="984"/>
      <c r="AN43" s="984"/>
      <c r="AO43" s="984"/>
      <c r="AP43" s="984"/>
      <c r="AQ43" s="834">
        <v>2532</v>
      </c>
      <c r="AR43" s="834"/>
      <c r="AS43" s="834"/>
      <c r="AT43" s="834"/>
      <c r="AU43" s="834"/>
      <c r="AV43" s="834"/>
      <c r="AW43" s="344"/>
      <c r="AX43" s="344"/>
      <c r="AY43" s="344"/>
      <c r="AZ43" s="344"/>
      <c r="BA43" s="344"/>
      <c r="BB43" s="344"/>
      <c r="BC43" s="344"/>
    </row>
    <row r="44" spans="1:55" ht="15" customHeight="1">
      <c r="A44" s="985" t="s">
        <v>18</v>
      </c>
      <c r="B44" s="985"/>
      <c r="C44" s="985"/>
      <c r="D44" s="985"/>
      <c r="E44" s="985"/>
      <c r="F44" s="985"/>
      <c r="G44" s="985" t="s">
        <v>18</v>
      </c>
      <c r="H44" s="985"/>
      <c r="I44" s="985"/>
      <c r="J44" s="985"/>
      <c r="K44" s="985"/>
      <c r="L44" s="985"/>
      <c r="M44" s="985">
        <v>46</v>
      </c>
      <c r="N44" s="985"/>
      <c r="O44" s="985"/>
      <c r="P44" s="985"/>
      <c r="Q44" s="985"/>
      <c r="R44" s="985"/>
      <c r="S44" s="985">
        <v>3465</v>
      </c>
      <c r="T44" s="985"/>
      <c r="U44" s="985"/>
      <c r="V44" s="985"/>
      <c r="W44" s="985"/>
      <c r="X44" s="985"/>
      <c r="Y44" s="982" t="s">
        <v>18</v>
      </c>
      <c r="Z44" s="982"/>
      <c r="AA44" s="982"/>
      <c r="AB44" s="982"/>
      <c r="AC44" s="982"/>
      <c r="AD44" s="982"/>
      <c r="AE44" s="983" t="s">
        <v>18</v>
      </c>
      <c r="AF44" s="983"/>
      <c r="AG44" s="983"/>
      <c r="AH44" s="983"/>
      <c r="AI44" s="983"/>
      <c r="AJ44" s="983"/>
      <c r="AK44" s="984">
        <v>77</v>
      </c>
      <c r="AL44" s="984"/>
      <c r="AM44" s="984"/>
      <c r="AN44" s="984"/>
      <c r="AO44" s="984"/>
      <c r="AP44" s="984"/>
      <c r="AQ44" s="834">
        <v>2518</v>
      </c>
      <c r="AR44" s="834"/>
      <c r="AS44" s="834"/>
      <c r="AT44" s="834"/>
      <c r="AU44" s="834"/>
      <c r="AV44" s="834"/>
      <c r="AW44" s="344"/>
      <c r="AX44" s="344"/>
      <c r="AY44" s="344"/>
      <c r="AZ44" s="344"/>
      <c r="BA44" s="344"/>
      <c r="BB44" s="344"/>
      <c r="BC44" s="344"/>
    </row>
    <row r="45" spans="1:55" ht="15" customHeight="1">
      <c r="A45" s="985" t="s">
        <v>18</v>
      </c>
      <c r="B45" s="985"/>
      <c r="C45" s="985"/>
      <c r="D45" s="985"/>
      <c r="E45" s="985"/>
      <c r="F45" s="985"/>
      <c r="G45" s="985" t="s">
        <v>18</v>
      </c>
      <c r="H45" s="985"/>
      <c r="I45" s="985"/>
      <c r="J45" s="985"/>
      <c r="K45" s="985"/>
      <c r="L45" s="985"/>
      <c r="M45" s="985">
        <v>0</v>
      </c>
      <c r="N45" s="985"/>
      <c r="O45" s="985"/>
      <c r="P45" s="985"/>
      <c r="Q45" s="985"/>
      <c r="R45" s="985"/>
      <c r="S45" s="985">
        <v>0</v>
      </c>
      <c r="T45" s="985"/>
      <c r="U45" s="985"/>
      <c r="V45" s="985"/>
      <c r="W45" s="985"/>
      <c r="X45" s="985"/>
      <c r="Y45" s="982" t="s">
        <v>18</v>
      </c>
      <c r="Z45" s="982"/>
      <c r="AA45" s="982"/>
      <c r="AB45" s="982"/>
      <c r="AC45" s="982"/>
      <c r="AD45" s="982"/>
      <c r="AE45" s="983" t="s">
        <v>18</v>
      </c>
      <c r="AF45" s="983"/>
      <c r="AG45" s="983"/>
      <c r="AH45" s="983"/>
      <c r="AI45" s="983"/>
      <c r="AJ45" s="983"/>
      <c r="AK45" s="984">
        <v>52</v>
      </c>
      <c r="AL45" s="984"/>
      <c r="AM45" s="984"/>
      <c r="AN45" s="984"/>
      <c r="AO45" s="984"/>
      <c r="AP45" s="984"/>
      <c r="AQ45" s="834">
        <v>1230</v>
      </c>
      <c r="AR45" s="834"/>
      <c r="AS45" s="834"/>
      <c r="AT45" s="834"/>
      <c r="AU45" s="834"/>
      <c r="AV45" s="834"/>
      <c r="AW45" s="344"/>
      <c r="AX45" s="344"/>
      <c r="AY45" s="344"/>
      <c r="AZ45" s="344"/>
      <c r="BA45" s="344"/>
      <c r="BB45" s="344"/>
      <c r="BC45" s="344"/>
    </row>
    <row r="46" spans="1:55" ht="15" customHeight="1">
      <c r="A46" s="985" t="s">
        <v>18</v>
      </c>
      <c r="B46" s="985"/>
      <c r="C46" s="985"/>
      <c r="D46" s="985"/>
      <c r="E46" s="985"/>
      <c r="F46" s="985"/>
      <c r="G46" s="985" t="s">
        <v>18</v>
      </c>
      <c r="H46" s="985"/>
      <c r="I46" s="985"/>
      <c r="J46" s="985"/>
      <c r="K46" s="985"/>
      <c r="L46" s="985"/>
      <c r="M46" s="985">
        <v>0</v>
      </c>
      <c r="N46" s="985"/>
      <c r="O46" s="985"/>
      <c r="P46" s="985"/>
      <c r="Q46" s="985"/>
      <c r="R46" s="985"/>
      <c r="S46" s="985">
        <v>0</v>
      </c>
      <c r="T46" s="985"/>
      <c r="U46" s="985"/>
      <c r="V46" s="985"/>
      <c r="W46" s="985"/>
      <c r="X46" s="985"/>
      <c r="Y46" s="982" t="s">
        <v>18</v>
      </c>
      <c r="Z46" s="982"/>
      <c r="AA46" s="982"/>
      <c r="AB46" s="982"/>
      <c r="AC46" s="982"/>
      <c r="AD46" s="982"/>
      <c r="AE46" s="983" t="s">
        <v>18</v>
      </c>
      <c r="AF46" s="983"/>
      <c r="AG46" s="983"/>
      <c r="AH46" s="983"/>
      <c r="AI46" s="983"/>
      <c r="AJ46" s="983"/>
      <c r="AK46" s="984">
        <v>56</v>
      </c>
      <c r="AL46" s="984"/>
      <c r="AM46" s="984"/>
      <c r="AN46" s="984"/>
      <c r="AO46" s="984"/>
      <c r="AP46" s="984"/>
      <c r="AQ46" s="834">
        <v>1153</v>
      </c>
      <c r="AR46" s="834"/>
      <c r="AS46" s="834"/>
      <c r="AT46" s="834"/>
      <c r="AU46" s="834"/>
      <c r="AV46" s="834"/>
      <c r="AW46" s="344"/>
      <c r="AX46" s="344"/>
      <c r="AY46" s="344"/>
      <c r="AZ46" s="344"/>
      <c r="BA46" s="344"/>
      <c r="BB46" s="344"/>
      <c r="BC46" s="344"/>
    </row>
    <row r="47" spans="1:55" ht="15" customHeight="1">
      <c r="A47" s="981"/>
      <c r="B47" s="981"/>
      <c r="C47" s="981"/>
      <c r="D47" s="981"/>
      <c r="E47" s="981"/>
      <c r="F47" s="981"/>
      <c r="G47" s="981"/>
      <c r="H47" s="981"/>
      <c r="I47" s="981"/>
      <c r="J47" s="981"/>
      <c r="K47" s="981"/>
      <c r="L47" s="981"/>
      <c r="M47" s="969"/>
      <c r="N47" s="969"/>
      <c r="O47" s="969"/>
      <c r="P47" s="969"/>
      <c r="Q47" s="969"/>
      <c r="R47" s="969"/>
      <c r="S47" s="969"/>
      <c r="T47" s="969"/>
      <c r="U47" s="969"/>
      <c r="V47" s="969"/>
      <c r="W47" s="969"/>
      <c r="X47" s="969"/>
      <c r="Y47" s="968"/>
      <c r="Z47" s="968"/>
      <c r="AA47" s="968"/>
      <c r="AB47" s="968"/>
      <c r="AC47" s="968"/>
      <c r="AD47" s="968"/>
      <c r="AE47" s="968"/>
      <c r="AF47" s="968"/>
      <c r="AG47" s="968"/>
      <c r="AH47" s="968"/>
      <c r="AI47" s="968"/>
      <c r="AJ47" s="968"/>
      <c r="AK47" s="968"/>
      <c r="AL47" s="968"/>
      <c r="AM47" s="968"/>
      <c r="AN47" s="968"/>
      <c r="AO47" s="968"/>
      <c r="AP47" s="968"/>
      <c r="AQ47" s="968"/>
      <c r="AR47" s="968"/>
      <c r="AS47" s="968"/>
      <c r="AT47" s="968"/>
      <c r="AU47" s="968"/>
      <c r="AV47" s="968"/>
      <c r="AW47" s="344"/>
      <c r="AX47" s="344"/>
      <c r="AY47" s="344"/>
      <c r="AZ47" s="344"/>
      <c r="BA47" s="344"/>
      <c r="BB47" s="344"/>
      <c r="BC47" s="344"/>
    </row>
    <row r="48" spans="1:55" ht="15" customHeight="1">
      <c r="A48" s="985" t="s">
        <v>18</v>
      </c>
      <c r="B48" s="985"/>
      <c r="C48" s="985"/>
      <c r="D48" s="985"/>
      <c r="E48" s="985"/>
      <c r="F48" s="985"/>
      <c r="G48" s="985" t="s">
        <v>18</v>
      </c>
      <c r="H48" s="985"/>
      <c r="I48" s="985"/>
      <c r="J48" s="985"/>
      <c r="K48" s="985"/>
      <c r="L48" s="985"/>
      <c r="M48" s="985">
        <v>39</v>
      </c>
      <c r="N48" s="985"/>
      <c r="O48" s="985"/>
      <c r="P48" s="985"/>
      <c r="Q48" s="985"/>
      <c r="R48" s="985"/>
      <c r="S48" s="985">
        <v>2147</v>
      </c>
      <c r="T48" s="985"/>
      <c r="U48" s="985"/>
      <c r="V48" s="985"/>
      <c r="W48" s="985"/>
      <c r="X48" s="985"/>
      <c r="Y48" s="982" t="s">
        <v>18</v>
      </c>
      <c r="Z48" s="982"/>
      <c r="AA48" s="982"/>
      <c r="AB48" s="982"/>
      <c r="AC48" s="982"/>
      <c r="AD48" s="982"/>
      <c r="AE48" s="983" t="s">
        <v>18</v>
      </c>
      <c r="AF48" s="983"/>
      <c r="AG48" s="983"/>
      <c r="AH48" s="983"/>
      <c r="AI48" s="983"/>
      <c r="AJ48" s="983"/>
      <c r="AK48" s="984">
        <v>52</v>
      </c>
      <c r="AL48" s="984"/>
      <c r="AM48" s="984"/>
      <c r="AN48" s="984"/>
      <c r="AO48" s="984"/>
      <c r="AP48" s="984"/>
      <c r="AQ48" s="834">
        <v>1130</v>
      </c>
      <c r="AR48" s="834"/>
      <c r="AS48" s="834"/>
      <c r="AT48" s="834"/>
      <c r="AU48" s="834"/>
      <c r="AV48" s="834"/>
      <c r="AW48" s="344"/>
      <c r="AX48" s="344"/>
      <c r="AY48" s="344"/>
      <c r="AZ48" s="344"/>
      <c r="BA48" s="344"/>
      <c r="BB48" s="344"/>
      <c r="BC48" s="344"/>
    </row>
    <row r="49" spans="1:55" ht="15" customHeight="1">
      <c r="A49" s="985" t="s">
        <v>18</v>
      </c>
      <c r="B49" s="985"/>
      <c r="C49" s="985"/>
      <c r="D49" s="985"/>
      <c r="E49" s="985"/>
      <c r="F49" s="985"/>
      <c r="G49" s="985" t="s">
        <v>18</v>
      </c>
      <c r="H49" s="985"/>
      <c r="I49" s="985"/>
      <c r="J49" s="985"/>
      <c r="K49" s="985"/>
      <c r="L49" s="985"/>
      <c r="M49" s="985">
        <v>76</v>
      </c>
      <c r="N49" s="985"/>
      <c r="O49" s="985"/>
      <c r="P49" s="985"/>
      <c r="Q49" s="985"/>
      <c r="R49" s="985"/>
      <c r="S49" s="985">
        <v>3847</v>
      </c>
      <c r="T49" s="985"/>
      <c r="U49" s="985"/>
      <c r="V49" s="985"/>
      <c r="W49" s="985"/>
      <c r="X49" s="985"/>
      <c r="Y49" s="982" t="s">
        <v>18</v>
      </c>
      <c r="Z49" s="982"/>
      <c r="AA49" s="982"/>
      <c r="AB49" s="982"/>
      <c r="AC49" s="982"/>
      <c r="AD49" s="982"/>
      <c r="AE49" s="983" t="s">
        <v>18</v>
      </c>
      <c r="AF49" s="983"/>
      <c r="AG49" s="983"/>
      <c r="AH49" s="983"/>
      <c r="AI49" s="983"/>
      <c r="AJ49" s="983"/>
      <c r="AK49" s="984">
        <v>62</v>
      </c>
      <c r="AL49" s="984"/>
      <c r="AM49" s="984"/>
      <c r="AN49" s="984"/>
      <c r="AO49" s="984"/>
      <c r="AP49" s="984"/>
      <c r="AQ49" s="834">
        <v>2407</v>
      </c>
      <c r="AR49" s="834"/>
      <c r="AS49" s="834"/>
      <c r="AT49" s="834"/>
      <c r="AU49" s="834"/>
      <c r="AV49" s="834"/>
      <c r="AW49" s="344"/>
      <c r="AX49" s="344"/>
      <c r="AY49" s="344"/>
      <c r="AZ49" s="344"/>
      <c r="BA49" s="344"/>
      <c r="BB49" s="344"/>
      <c r="BC49" s="344"/>
    </row>
    <row r="50" spans="1:55" ht="13.5" customHeight="1">
      <c r="A50" s="397" t="s">
        <v>513</v>
      </c>
      <c r="B50" s="396"/>
      <c r="I50" s="308"/>
      <c r="T50" s="322"/>
      <c r="U50" s="322"/>
      <c r="V50" s="322"/>
      <c r="W50" s="322"/>
      <c r="X50" s="322"/>
      <c r="Y50" s="322"/>
      <c r="Z50" s="322"/>
      <c r="AA50" s="322"/>
      <c r="AB50" s="322"/>
      <c r="AC50" s="322"/>
      <c r="AD50" s="322"/>
      <c r="AE50" s="322"/>
      <c r="AF50" s="322"/>
      <c r="AG50" s="344"/>
      <c r="AH50" s="344"/>
      <c r="AI50" s="344"/>
      <c r="AJ50" s="344"/>
      <c r="AK50" s="344"/>
      <c r="AL50" s="344"/>
      <c r="AM50" s="344"/>
      <c r="AN50" s="344"/>
      <c r="AO50" s="344"/>
      <c r="AP50" s="344"/>
      <c r="AQ50" s="344"/>
      <c r="AR50" s="344"/>
      <c r="AS50" s="344"/>
      <c r="AT50" s="344"/>
      <c r="AU50" s="344"/>
      <c r="AV50" s="344"/>
      <c r="AW50" s="344"/>
      <c r="AX50" s="344"/>
      <c r="AY50" s="344"/>
      <c r="AZ50" s="344"/>
      <c r="BA50" s="344"/>
      <c r="BB50" s="344"/>
      <c r="BC50" s="344"/>
    </row>
    <row r="51" spans="1:55" ht="13.5" customHeight="1">
      <c r="A51" s="397" t="s">
        <v>514</v>
      </c>
      <c r="B51" s="396"/>
      <c r="I51" s="308"/>
      <c r="T51" s="322"/>
      <c r="U51" s="322"/>
      <c r="V51" s="322"/>
      <c r="W51" s="322"/>
      <c r="X51" s="322"/>
      <c r="Y51" s="322"/>
      <c r="Z51" s="322"/>
      <c r="AA51" s="322"/>
      <c r="AB51" s="322"/>
      <c r="AC51" s="322"/>
      <c r="AD51" s="322"/>
      <c r="AE51" s="322"/>
      <c r="AF51" s="322"/>
      <c r="AG51" s="344"/>
      <c r="AH51" s="344"/>
      <c r="AI51" s="344"/>
      <c r="AJ51" s="344"/>
      <c r="AK51" s="344"/>
      <c r="AL51" s="344"/>
      <c r="AM51" s="344"/>
      <c r="AN51" s="344"/>
      <c r="AO51" s="344"/>
      <c r="AP51" s="344"/>
      <c r="AQ51" s="344"/>
      <c r="AR51" s="344"/>
      <c r="AS51" s="344"/>
      <c r="AT51" s="344"/>
      <c r="AU51" s="344"/>
      <c r="AV51" s="344"/>
      <c r="AW51" s="344"/>
      <c r="AX51" s="344"/>
      <c r="AY51" s="344"/>
      <c r="AZ51" s="344"/>
      <c r="BA51" s="344"/>
      <c r="BB51" s="344"/>
      <c r="BC51" s="344"/>
    </row>
    <row r="52" spans="1:55" ht="13.5" customHeight="1">
      <c r="A52" s="397" t="s">
        <v>780</v>
      </c>
      <c r="B52" s="396"/>
      <c r="I52" s="308"/>
      <c r="T52" s="322"/>
      <c r="U52" s="322"/>
      <c r="V52" s="322"/>
      <c r="W52" s="322"/>
      <c r="X52" s="322"/>
      <c r="Y52" s="322"/>
      <c r="Z52" s="322"/>
      <c r="AA52" s="322"/>
      <c r="AB52" s="322"/>
      <c r="AC52" s="322"/>
      <c r="AD52" s="322"/>
      <c r="AE52" s="322"/>
      <c r="AF52" s="322"/>
      <c r="AG52" s="344"/>
      <c r="AH52" s="344"/>
      <c r="AI52" s="344"/>
      <c r="AJ52" s="344"/>
      <c r="AK52" s="344"/>
      <c r="AL52" s="344"/>
      <c r="AM52" s="344"/>
      <c r="AN52" s="344"/>
      <c r="AO52" s="344"/>
      <c r="AP52" s="344"/>
      <c r="AQ52" s="344"/>
      <c r="AR52" s="344"/>
      <c r="AS52" s="344"/>
      <c r="AT52" s="344"/>
      <c r="AU52" s="344"/>
      <c r="AV52" s="344"/>
      <c r="AW52" s="344"/>
      <c r="AX52" s="344"/>
      <c r="AY52" s="344"/>
      <c r="AZ52" s="344"/>
      <c r="BA52" s="344"/>
      <c r="BB52" s="344"/>
      <c r="BC52" s="344"/>
    </row>
    <row r="53" spans="1:9" ht="13.5" customHeight="1">
      <c r="A53" s="397"/>
      <c r="B53" s="396"/>
      <c r="I53" s="309"/>
    </row>
    <row r="54" ht="12">
      <c r="I54" s="329"/>
    </row>
    <row r="55" spans="9:48" ht="12">
      <c r="I55" s="309"/>
      <c r="AQ55" s="395"/>
      <c r="AR55" s="395"/>
      <c r="AS55" s="395"/>
      <c r="AT55" s="395"/>
      <c r="AU55" s="395"/>
      <c r="AV55" s="395"/>
    </row>
    <row r="56" spans="9:48" ht="12">
      <c r="I56" s="309"/>
      <c r="AQ56" s="395"/>
      <c r="AR56" s="395"/>
      <c r="AS56" s="395"/>
      <c r="AT56" s="395"/>
      <c r="AU56" s="395"/>
      <c r="AV56" s="395"/>
    </row>
    <row r="57" spans="9:48" ht="12">
      <c r="I57" s="329"/>
      <c r="AQ57" s="395"/>
      <c r="AR57" s="395"/>
      <c r="AS57" s="395"/>
      <c r="AT57" s="395"/>
      <c r="AU57" s="395"/>
      <c r="AV57" s="395"/>
    </row>
    <row r="58" spans="9:48" ht="12">
      <c r="I58" s="309"/>
      <c r="AQ58" s="395"/>
      <c r="AR58" s="395"/>
      <c r="AS58" s="395"/>
      <c r="AT58" s="395"/>
      <c r="AU58" s="395"/>
      <c r="AV58" s="395"/>
    </row>
    <row r="59" spans="9:48" ht="12">
      <c r="I59" s="329"/>
      <c r="AQ59" s="395"/>
      <c r="AR59" s="395"/>
      <c r="AS59" s="395"/>
      <c r="AT59" s="395"/>
      <c r="AU59" s="395"/>
      <c r="AV59" s="395"/>
    </row>
    <row r="60" spans="9:48" ht="12">
      <c r="I60" s="309"/>
      <c r="AQ60" s="395"/>
      <c r="AR60" s="395"/>
      <c r="AS60" s="395"/>
      <c r="AT60" s="395"/>
      <c r="AU60" s="395"/>
      <c r="AV60" s="395"/>
    </row>
    <row r="61" spans="9:48" ht="12">
      <c r="I61" s="309"/>
      <c r="J61" s="394"/>
      <c r="AQ61" s="395"/>
      <c r="AR61" s="395"/>
      <c r="AS61" s="395"/>
      <c r="AT61" s="395"/>
      <c r="AU61" s="395"/>
      <c r="AV61" s="395"/>
    </row>
    <row r="62" spans="6:48" ht="12">
      <c r="F62" s="392"/>
      <c r="G62" s="391"/>
      <c r="H62" s="391"/>
      <c r="I62" s="310"/>
      <c r="J62" s="394"/>
      <c r="AQ62" s="395"/>
      <c r="AR62" s="395"/>
      <c r="AS62" s="395"/>
      <c r="AT62" s="395"/>
      <c r="AU62" s="395"/>
      <c r="AV62" s="395"/>
    </row>
    <row r="63" spans="6:48" ht="12">
      <c r="F63" s="392"/>
      <c r="G63" s="391"/>
      <c r="H63" s="391"/>
      <c r="I63" s="309"/>
      <c r="J63" s="394"/>
      <c r="AQ63" s="395"/>
      <c r="AR63" s="395"/>
      <c r="AS63" s="395"/>
      <c r="AT63" s="395"/>
      <c r="AU63" s="395"/>
      <c r="AV63" s="395"/>
    </row>
    <row r="64" spans="6:48" ht="12">
      <c r="F64" s="392"/>
      <c r="G64" s="391"/>
      <c r="H64" s="391"/>
      <c r="I64" s="309"/>
      <c r="J64" s="394"/>
      <c r="AQ64" s="395"/>
      <c r="AR64" s="395"/>
      <c r="AS64" s="395"/>
      <c r="AT64" s="395"/>
      <c r="AU64" s="395"/>
      <c r="AV64" s="395"/>
    </row>
    <row r="65" spans="6:48" ht="12">
      <c r="F65" s="392"/>
      <c r="G65" s="391"/>
      <c r="H65" s="391"/>
      <c r="I65" s="309"/>
      <c r="J65" s="394"/>
      <c r="AQ65" s="395"/>
      <c r="AR65" s="395"/>
      <c r="AS65" s="395"/>
      <c r="AT65" s="395"/>
      <c r="AU65" s="395"/>
      <c r="AV65" s="395"/>
    </row>
    <row r="66" spans="6:48" ht="12">
      <c r="F66" s="392"/>
      <c r="G66" s="391"/>
      <c r="H66" s="391"/>
      <c r="I66" s="309"/>
      <c r="J66" s="394"/>
      <c r="AQ66" s="395"/>
      <c r="AR66" s="395"/>
      <c r="AS66" s="395"/>
      <c r="AT66" s="395"/>
      <c r="AU66" s="395"/>
      <c r="AV66" s="395"/>
    </row>
    <row r="67" spans="5:48" ht="12">
      <c r="E67" s="391"/>
      <c r="F67" s="391"/>
      <c r="G67" s="391"/>
      <c r="H67" s="391"/>
      <c r="I67" s="329"/>
      <c r="J67" s="394"/>
      <c r="AQ67" s="395"/>
      <c r="AR67" s="395"/>
      <c r="AS67" s="395"/>
      <c r="AT67" s="395"/>
      <c r="AU67" s="395"/>
      <c r="AV67" s="395"/>
    </row>
    <row r="68" spans="5:48" ht="12">
      <c r="E68" s="392"/>
      <c r="F68" s="392"/>
      <c r="G68" s="391"/>
      <c r="H68" s="391"/>
      <c r="I68" s="309"/>
      <c r="J68" s="393"/>
      <c r="AQ68" s="395"/>
      <c r="AR68" s="395"/>
      <c r="AS68" s="395"/>
      <c r="AT68" s="395"/>
      <c r="AU68" s="395"/>
      <c r="AV68" s="395"/>
    </row>
    <row r="69" spans="6:10" ht="12">
      <c r="F69" s="392"/>
      <c r="G69" s="391"/>
      <c r="H69" s="391"/>
      <c r="I69" s="309"/>
      <c r="J69" s="394"/>
    </row>
    <row r="70" spans="5:10" ht="12">
      <c r="E70" s="391"/>
      <c r="F70" s="391"/>
      <c r="G70" s="391"/>
      <c r="H70" s="391"/>
      <c r="I70" s="310"/>
      <c r="J70" s="394"/>
    </row>
    <row r="71" spans="5:10" ht="12">
      <c r="E71" s="392"/>
      <c r="F71" s="392"/>
      <c r="G71" s="391"/>
      <c r="H71" s="391"/>
      <c r="I71" s="309"/>
      <c r="J71" s="393"/>
    </row>
    <row r="72" spans="6:10" ht="12">
      <c r="F72" s="392"/>
      <c r="G72" s="391"/>
      <c r="H72" s="391"/>
      <c r="I72" s="309"/>
      <c r="J72" s="329"/>
    </row>
    <row r="73" ht="12">
      <c r="E73" s="390"/>
    </row>
    <row r="74" ht="12">
      <c r="E74" s="390"/>
    </row>
  </sheetData>
  <sheetProtection/>
  <mergeCells count="373">
    <mergeCell ref="A49:F49"/>
    <mergeCell ref="G49:L49"/>
    <mergeCell ref="M49:R49"/>
    <mergeCell ref="S49:X49"/>
    <mergeCell ref="Y49:AD49"/>
    <mergeCell ref="AE49:AJ49"/>
    <mergeCell ref="AK49:AP49"/>
    <mergeCell ref="AQ49:AV49"/>
    <mergeCell ref="AE48:AJ48"/>
    <mergeCell ref="AK48:AP48"/>
    <mergeCell ref="AQ48:AV48"/>
    <mergeCell ref="A48:F48"/>
    <mergeCell ref="G48:L48"/>
    <mergeCell ref="M48:R48"/>
    <mergeCell ref="S48:X48"/>
    <mergeCell ref="Y48:AD48"/>
    <mergeCell ref="Y47:AD47"/>
    <mergeCell ref="AE47:AJ47"/>
    <mergeCell ref="AK47:AP47"/>
    <mergeCell ref="AQ47:AV47"/>
    <mergeCell ref="A47:F47"/>
    <mergeCell ref="G47:L47"/>
    <mergeCell ref="M47:R47"/>
    <mergeCell ref="S47:X47"/>
    <mergeCell ref="Y46:AD46"/>
    <mergeCell ref="AE46:AJ46"/>
    <mergeCell ref="AK46:AP46"/>
    <mergeCell ref="AQ46:AV46"/>
    <mergeCell ref="A46:F46"/>
    <mergeCell ref="G46:L46"/>
    <mergeCell ref="M46:R46"/>
    <mergeCell ref="S46:X46"/>
    <mergeCell ref="Y45:AD45"/>
    <mergeCell ref="AE45:AJ45"/>
    <mergeCell ref="AK45:AP45"/>
    <mergeCell ref="AQ45:AV45"/>
    <mergeCell ref="A45:F45"/>
    <mergeCell ref="G45:L45"/>
    <mergeCell ref="M45:R45"/>
    <mergeCell ref="S45:X45"/>
    <mergeCell ref="Y44:AD44"/>
    <mergeCell ref="AE44:AJ44"/>
    <mergeCell ref="AK44:AP44"/>
    <mergeCell ref="AQ44:AV44"/>
    <mergeCell ref="A44:F44"/>
    <mergeCell ref="G44:L44"/>
    <mergeCell ref="M44:R44"/>
    <mergeCell ref="S44:X44"/>
    <mergeCell ref="Y43:AD43"/>
    <mergeCell ref="AE43:AJ43"/>
    <mergeCell ref="AK43:AP43"/>
    <mergeCell ref="AQ43:AV43"/>
    <mergeCell ref="A43:F43"/>
    <mergeCell ref="G43:L43"/>
    <mergeCell ref="M43:R43"/>
    <mergeCell ref="S43:X43"/>
    <mergeCell ref="Y42:AD42"/>
    <mergeCell ref="AE42:AJ42"/>
    <mergeCell ref="AK42:AP42"/>
    <mergeCell ref="AQ42:AV42"/>
    <mergeCell ref="A42:F42"/>
    <mergeCell ref="G42:L42"/>
    <mergeCell ref="M42:R42"/>
    <mergeCell ref="S42:X42"/>
    <mergeCell ref="Y41:AD41"/>
    <mergeCell ref="AE41:AJ41"/>
    <mergeCell ref="AK41:AP41"/>
    <mergeCell ref="AQ41:AV41"/>
    <mergeCell ref="A41:F41"/>
    <mergeCell ref="G41:L41"/>
    <mergeCell ref="M41:R41"/>
    <mergeCell ref="S41:X41"/>
    <mergeCell ref="Y40:AD40"/>
    <mergeCell ref="AE40:AJ40"/>
    <mergeCell ref="AK40:AP40"/>
    <mergeCell ref="AQ40:AV40"/>
    <mergeCell ref="A40:F40"/>
    <mergeCell ref="G40:L40"/>
    <mergeCell ref="M40:R40"/>
    <mergeCell ref="S40:X40"/>
    <mergeCell ref="Y39:AD39"/>
    <mergeCell ref="AE39:AJ39"/>
    <mergeCell ref="AK39:AP39"/>
    <mergeCell ref="AQ39:AV39"/>
    <mergeCell ref="A39:F39"/>
    <mergeCell ref="G39:L39"/>
    <mergeCell ref="M39:R39"/>
    <mergeCell ref="S39:X39"/>
    <mergeCell ref="Y38:AD38"/>
    <mergeCell ref="AE38:AJ38"/>
    <mergeCell ref="AK38:AP38"/>
    <mergeCell ref="AQ38:AV38"/>
    <mergeCell ref="A38:F38"/>
    <mergeCell ref="G38:L38"/>
    <mergeCell ref="M38:R38"/>
    <mergeCell ref="S38:X38"/>
    <mergeCell ref="Y37:AD37"/>
    <mergeCell ref="AE37:AJ37"/>
    <mergeCell ref="AK37:AP37"/>
    <mergeCell ref="AQ37:AV37"/>
    <mergeCell ref="A37:F37"/>
    <mergeCell ref="G37:L37"/>
    <mergeCell ref="M37:R37"/>
    <mergeCell ref="S37:X37"/>
    <mergeCell ref="Y36:AD36"/>
    <mergeCell ref="AE36:AJ36"/>
    <mergeCell ref="AK36:AP36"/>
    <mergeCell ref="AQ36:AV36"/>
    <mergeCell ref="A36:F36"/>
    <mergeCell ref="G36:L36"/>
    <mergeCell ref="M36:R36"/>
    <mergeCell ref="S36:X36"/>
    <mergeCell ref="Y35:AD35"/>
    <mergeCell ref="AE35:AJ35"/>
    <mergeCell ref="AK35:AP35"/>
    <mergeCell ref="AQ35:AV35"/>
    <mergeCell ref="A35:F35"/>
    <mergeCell ref="G35:L35"/>
    <mergeCell ref="M35:R35"/>
    <mergeCell ref="S35:X35"/>
    <mergeCell ref="Y34:AD34"/>
    <mergeCell ref="AE34:AJ34"/>
    <mergeCell ref="AK34:AP34"/>
    <mergeCell ref="AQ34:AV34"/>
    <mergeCell ref="A34:F34"/>
    <mergeCell ref="G34:L34"/>
    <mergeCell ref="M34:R34"/>
    <mergeCell ref="S34:X34"/>
    <mergeCell ref="AQ32:AV32"/>
    <mergeCell ref="A33:F33"/>
    <mergeCell ref="G33:L33"/>
    <mergeCell ref="M33:R33"/>
    <mergeCell ref="S33:X33"/>
    <mergeCell ref="Y33:AD33"/>
    <mergeCell ref="AE33:AJ33"/>
    <mergeCell ref="AK33:AP33"/>
    <mergeCell ref="AQ33:AV33"/>
    <mergeCell ref="AE31:AJ31"/>
    <mergeCell ref="AK31:AP31"/>
    <mergeCell ref="AQ31:AV31"/>
    <mergeCell ref="A32:F32"/>
    <mergeCell ref="G32:L32"/>
    <mergeCell ref="M32:R32"/>
    <mergeCell ref="S32:X32"/>
    <mergeCell ref="Y32:AD32"/>
    <mergeCell ref="AE32:AJ32"/>
    <mergeCell ref="AK32:AP32"/>
    <mergeCell ref="A29:L29"/>
    <mergeCell ref="M29:AJ29"/>
    <mergeCell ref="AK29:AV30"/>
    <mergeCell ref="A30:F31"/>
    <mergeCell ref="G30:L31"/>
    <mergeCell ref="M30:X30"/>
    <mergeCell ref="Y30:AJ30"/>
    <mergeCell ref="M31:R31"/>
    <mergeCell ref="S31:X31"/>
    <mergeCell ref="Y31:AD31"/>
    <mergeCell ref="AI24:AM24"/>
    <mergeCell ref="AR24:AV24"/>
    <mergeCell ref="AW24:AZ24"/>
    <mergeCell ref="BA24:BE24"/>
    <mergeCell ref="AR23:AV23"/>
    <mergeCell ref="AW23:AZ23"/>
    <mergeCell ref="BA23:BE23"/>
    <mergeCell ref="AI23:AM23"/>
    <mergeCell ref="AN23:AQ23"/>
    <mergeCell ref="A24:I24"/>
    <mergeCell ref="AR22:AV22"/>
    <mergeCell ref="J24:N24"/>
    <mergeCell ref="O24:S24"/>
    <mergeCell ref="T24:X24"/>
    <mergeCell ref="Y24:AC24"/>
    <mergeCell ref="AD24:AH24"/>
    <mergeCell ref="AN24:AQ24"/>
    <mergeCell ref="AW22:AZ22"/>
    <mergeCell ref="BA22:BE22"/>
    <mergeCell ref="A22:I22"/>
    <mergeCell ref="Y22:AC22"/>
    <mergeCell ref="A23:I23"/>
    <mergeCell ref="J23:N23"/>
    <mergeCell ref="O23:S23"/>
    <mergeCell ref="T23:X23"/>
    <mergeCell ref="Y23:AC23"/>
    <mergeCell ref="AD23:AH23"/>
    <mergeCell ref="AR21:AV21"/>
    <mergeCell ref="AW21:AZ21"/>
    <mergeCell ref="BA21:BE21"/>
    <mergeCell ref="J22:N22"/>
    <mergeCell ref="O22:S22"/>
    <mergeCell ref="T22:X22"/>
    <mergeCell ref="AD22:AH22"/>
    <mergeCell ref="AN22:AQ22"/>
    <mergeCell ref="AI22:AM22"/>
    <mergeCell ref="Y21:AC21"/>
    <mergeCell ref="AD21:AH21"/>
    <mergeCell ref="AI21:AM21"/>
    <mergeCell ref="AN21:AQ21"/>
    <mergeCell ref="A21:I21"/>
    <mergeCell ref="J21:N21"/>
    <mergeCell ref="O21:S21"/>
    <mergeCell ref="T21:X21"/>
    <mergeCell ref="AN20:AQ20"/>
    <mergeCell ref="AI20:AM20"/>
    <mergeCell ref="A20:I20"/>
    <mergeCell ref="J20:N20"/>
    <mergeCell ref="O20:S20"/>
    <mergeCell ref="T20:X20"/>
    <mergeCell ref="Y20:AC20"/>
    <mergeCell ref="AD20:AH20"/>
    <mergeCell ref="AW20:AZ20"/>
    <mergeCell ref="BA20:BE20"/>
    <mergeCell ref="AR19:AV19"/>
    <mergeCell ref="AW19:AZ19"/>
    <mergeCell ref="BA19:BE19"/>
    <mergeCell ref="AR20:AV20"/>
    <mergeCell ref="Y19:AC19"/>
    <mergeCell ref="AD19:AH19"/>
    <mergeCell ref="AI19:AM19"/>
    <mergeCell ref="AN19:AQ19"/>
    <mergeCell ref="A19:I19"/>
    <mergeCell ref="J19:N19"/>
    <mergeCell ref="O19:S19"/>
    <mergeCell ref="T19:X19"/>
    <mergeCell ref="AI18:AM18"/>
    <mergeCell ref="AR18:AV18"/>
    <mergeCell ref="AW18:AZ18"/>
    <mergeCell ref="BA18:BE18"/>
    <mergeCell ref="AR17:AV17"/>
    <mergeCell ref="AW17:AZ17"/>
    <mergeCell ref="BA17:BE17"/>
    <mergeCell ref="AI17:AM17"/>
    <mergeCell ref="AN17:AQ17"/>
    <mergeCell ref="A18:I18"/>
    <mergeCell ref="AR16:AV16"/>
    <mergeCell ref="J18:N18"/>
    <mergeCell ref="O18:S18"/>
    <mergeCell ref="T18:X18"/>
    <mergeCell ref="Y18:AC18"/>
    <mergeCell ref="AD18:AH18"/>
    <mergeCell ref="AN18:AQ18"/>
    <mergeCell ref="AW16:AZ16"/>
    <mergeCell ref="BA16:BE16"/>
    <mergeCell ref="A16:I16"/>
    <mergeCell ref="Y16:AC16"/>
    <mergeCell ref="A17:I17"/>
    <mergeCell ref="J17:N17"/>
    <mergeCell ref="O17:S17"/>
    <mergeCell ref="T17:X17"/>
    <mergeCell ref="Y17:AC17"/>
    <mergeCell ref="AD17:AH17"/>
    <mergeCell ref="AR15:AV15"/>
    <mergeCell ref="AW15:AZ15"/>
    <mergeCell ref="BA15:BE15"/>
    <mergeCell ref="J16:N16"/>
    <mergeCell ref="O16:S16"/>
    <mergeCell ref="T16:X16"/>
    <mergeCell ref="AD16:AH16"/>
    <mergeCell ref="AN16:AQ16"/>
    <mergeCell ref="AI16:AM16"/>
    <mergeCell ref="Y15:AC15"/>
    <mergeCell ref="AD15:AH15"/>
    <mergeCell ref="AI15:AM15"/>
    <mergeCell ref="AN15:AQ15"/>
    <mergeCell ref="A15:I15"/>
    <mergeCell ref="J15:N15"/>
    <mergeCell ref="O15:S15"/>
    <mergeCell ref="T15:X15"/>
    <mergeCell ref="AN14:AQ14"/>
    <mergeCell ref="AI14:AM14"/>
    <mergeCell ref="A14:I14"/>
    <mergeCell ref="J14:N14"/>
    <mergeCell ref="O14:S14"/>
    <mergeCell ref="T14:X14"/>
    <mergeCell ref="Y14:AC14"/>
    <mergeCell ref="AD14:AH14"/>
    <mergeCell ref="AW14:AZ14"/>
    <mergeCell ref="BA14:BE14"/>
    <mergeCell ref="AR13:AV13"/>
    <mergeCell ref="AW13:AZ13"/>
    <mergeCell ref="BA13:BE13"/>
    <mergeCell ref="AR14:AV14"/>
    <mergeCell ref="Y13:AC13"/>
    <mergeCell ref="AD13:AH13"/>
    <mergeCell ref="AI13:AM13"/>
    <mergeCell ref="AN13:AQ13"/>
    <mergeCell ref="A13:I13"/>
    <mergeCell ref="J13:N13"/>
    <mergeCell ref="O13:S13"/>
    <mergeCell ref="T13:X13"/>
    <mergeCell ref="AI12:AM12"/>
    <mergeCell ref="AR12:AV12"/>
    <mergeCell ref="AW12:AZ12"/>
    <mergeCell ref="BA12:BE12"/>
    <mergeCell ref="AR11:AV11"/>
    <mergeCell ref="AW11:AZ11"/>
    <mergeCell ref="BA11:BE11"/>
    <mergeCell ref="AI11:AM11"/>
    <mergeCell ref="AN11:AQ11"/>
    <mergeCell ref="A12:I12"/>
    <mergeCell ref="AR10:AV10"/>
    <mergeCell ref="J12:N12"/>
    <mergeCell ref="O12:S12"/>
    <mergeCell ref="T12:X12"/>
    <mergeCell ref="Y12:AC12"/>
    <mergeCell ref="AD12:AH12"/>
    <mergeCell ref="AN12:AQ12"/>
    <mergeCell ref="AW10:AZ10"/>
    <mergeCell ref="BA10:BE10"/>
    <mergeCell ref="A10:I10"/>
    <mergeCell ref="Y10:AC10"/>
    <mergeCell ref="A11:I11"/>
    <mergeCell ref="J11:N11"/>
    <mergeCell ref="O11:S11"/>
    <mergeCell ref="T11:X11"/>
    <mergeCell ref="Y11:AC11"/>
    <mergeCell ref="AD11:AH11"/>
    <mergeCell ref="AR9:AV9"/>
    <mergeCell ref="AW9:AZ9"/>
    <mergeCell ref="BA9:BE9"/>
    <mergeCell ref="J10:N10"/>
    <mergeCell ref="O10:S10"/>
    <mergeCell ref="T10:X10"/>
    <mergeCell ref="AD10:AH10"/>
    <mergeCell ref="AN10:AQ10"/>
    <mergeCell ref="AI10:AM10"/>
    <mergeCell ref="Y9:AC9"/>
    <mergeCell ref="AD9:AH9"/>
    <mergeCell ref="AI9:AM9"/>
    <mergeCell ref="AN9:AQ9"/>
    <mergeCell ref="A9:I9"/>
    <mergeCell ref="J9:N9"/>
    <mergeCell ref="O9:S9"/>
    <mergeCell ref="T9:X9"/>
    <mergeCell ref="AN8:AQ8"/>
    <mergeCell ref="AI8:AM8"/>
    <mergeCell ref="A8:I8"/>
    <mergeCell ref="J8:N8"/>
    <mergeCell ref="O8:S8"/>
    <mergeCell ref="T8:X8"/>
    <mergeCell ref="Y8:AC8"/>
    <mergeCell ref="AD8:AH8"/>
    <mergeCell ref="AW8:AZ8"/>
    <mergeCell ref="BA8:BE8"/>
    <mergeCell ref="AR7:AV7"/>
    <mergeCell ref="AW7:AZ7"/>
    <mergeCell ref="BA7:BE7"/>
    <mergeCell ref="AR8:AV8"/>
    <mergeCell ref="Y7:AC7"/>
    <mergeCell ref="AD7:AH7"/>
    <mergeCell ref="AI7:AM7"/>
    <mergeCell ref="AN7:AQ7"/>
    <mergeCell ref="A7:I7"/>
    <mergeCell ref="J7:N7"/>
    <mergeCell ref="O7:S7"/>
    <mergeCell ref="T7:X7"/>
    <mergeCell ref="AN5:AV5"/>
    <mergeCell ref="AW5:BE5"/>
    <mergeCell ref="AD6:AH6"/>
    <mergeCell ref="AI6:AM6"/>
    <mergeCell ref="AN6:AQ6"/>
    <mergeCell ref="AR6:AV6"/>
    <mergeCell ref="AW6:AZ6"/>
    <mergeCell ref="BA6:BE6"/>
    <mergeCell ref="A1:BE1"/>
    <mergeCell ref="A4:I6"/>
    <mergeCell ref="J4:S4"/>
    <mergeCell ref="T4:AC4"/>
    <mergeCell ref="AD4:BE4"/>
    <mergeCell ref="J5:N6"/>
    <mergeCell ref="O5:S6"/>
    <mergeCell ref="T5:X6"/>
    <mergeCell ref="Y5:AC6"/>
    <mergeCell ref="AD5:AM5"/>
  </mergeCells>
  <printOptions/>
  <pageMargins left="0.7874015748031497" right="0" top="0.7874015748031497" bottom="0.1968503937007874" header="0.3937007874015748" footer="0.1968503937007874"/>
  <pageSetup firstPageNumber="237" useFirstPageNumber="1" horizontalDpi="600" verticalDpi="600" orientation="portrait" paperSize="9" r:id="rId2"/>
  <headerFooter alignWithMargins="0">
    <oddHeader xml:space="preserve">&amp;R&amp;"ＭＳ 明朝,標準"&amp;8区 立 施 設　&amp;P </oddHeader>
  </headerFooter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BH68"/>
  <sheetViews>
    <sheetView zoomScalePageLayoutView="0" workbookViewId="0" topLeftCell="A1">
      <selection activeCell="A1" sqref="A1:AQ1"/>
    </sheetView>
  </sheetViews>
  <sheetFormatPr defaultColWidth="15.625" defaultRowHeight="13.5"/>
  <cols>
    <col min="1" max="59" width="2.00390625" style="2" customWidth="1"/>
    <col min="60" max="61" width="1.37890625" style="2" customWidth="1"/>
    <col min="62" max="62" width="2.125" style="2" customWidth="1"/>
    <col min="63" max="72" width="1.37890625" style="2" customWidth="1"/>
    <col min="73" max="16384" width="15.625" style="2" customWidth="1"/>
  </cols>
  <sheetData>
    <row r="1" spans="1:60" ht="18" customHeight="1">
      <c r="A1" s="987" t="s">
        <v>878</v>
      </c>
      <c r="B1" s="987"/>
      <c r="C1" s="987"/>
      <c r="D1" s="987"/>
      <c r="E1" s="987"/>
      <c r="F1" s="987"/>
      <c r="G1" s="987"/>
      <c r="H1" s="987"/>
      <c r="I1" s="987"/>
      <c r="J1" s="987"/>
      <c r="K1" s="987"/>
      <c r="L1" s="987"/>
      <c r="M1" s="987"/>
      <c r="N1" s="987"/>
      <c r="O1" s="987"/>
      <c r="P1" s="987"/>
      <c r="Q1" s="987"/>
      <c r="R1" s="987"/>
      <c r="S1" s="987"/>
      <c r="T1" s="987"/>
      <c r="U1" s="987"/>
      <c r="V1" s="987"/>
      <c r="W1" s="987"/>
      <c r="X1" s="987"/>
      <c r="Y1" s="987"/>
      <c r="Z1" s="987"/>
      <c r="AA1" s="987"/>
      <c r="AB1" s="987"/>
      <c r="AC1" s="987"/>
      <c r="AD1" s="987"/>
      <c r="AE1" s="987"/>
      <c r="AF1" s="987"/>
      <c r="AG1" s="987"/>
      <c r="AH1" s="987"/>
      <c r="AI1" s="987"/>
      <c r="AJ1" s="987"/>
      <c r="AK1" s="987"/>
      <c r="AL1" s="987"/>
      <c r="AM1" s="987"/>
      <c r="AN1" s="987"/>
      <c r="AO1" s="987"/>
      <c r="AP1" s="987"/>
      <c r="AQ1" s="987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</row>
    <row r="2" ht="15" customHeight="1"/>
    <row r="3" spans="1:51" ht="15" customHeight="1" thickBot="1">
      <c r="A3" s="181"/>
      <c r="D3" s="4"/>
      <c r="F3" s="5"/>
      <c r="G3" s="15"/>
      <c r="H3" s="15"/>
      <c r="I3" s="19"/>
      <c r="J3" s="19"/>
      <c r="K3" s="19"/>
      <c r="L3" s="19"/>
      <c r="M3" s="19"/>
      <c r="N3" s="19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0"/>
      <c r="AO3" s="10"/>
      <c r="AQ3" s="10"/>
      <c r="AR3" s="53"/>
      <c r="AS3" s="53"/>
      <c r="AT3" s="53"/>
      <c r="AU3" s="53"/>
      <c r="AV3" s="53"/>
      <c r="AW3" s="53"/>
      <c r="AX3" s="53"/>
      <c r="AY3" s="7"/>
    </row>
    <row r="4" spans="1:60" ht="17.25" customHeight="1">
      <c r="A4" s="499" t="s">
        <v>358</v>
      </c>
      <c r="B4" s="520"/>
      <c r="C4" s="520"/>
      <c r="D4" s="520"/>
      <c r="E4" s="520"/>
      <c r="F4" s="520"/>
      <c r="G4" s="520"/>
      <c r="H4" s="520"/>
      <c r="I4" s="520" t="s">
        <v>359</v>
      </c>
      <c r="J4" s="520"/>
      <c r="K4" s="520"/>
      <c r="L4" s="520"/>
      <c r="M4" s="520"/>
      <c r="N4" s="520" t="s">
        <v>168</v>
      </c>
      <c r="O4" s="520"/>
      <c r="P4" s="520"/>
      <c r="Q4" s="520"/>
      <c r="R4" s="520"/>
      <c r="S4" s="520" t="s">
        <v>352</v>
      </c>
      <c r="T4" s="520"/>
      <c r="U4" s="520"/>
      <c r="V4" s="520"/>
      <c r="W4" s="520"/>
      <c r="X4" s="741" t="s">
        <v>360</v>
      </c>
      <c r="Y4" s="742"/>
      <c r="Z4" s="742"/>
      <c r="AA4" s="742"/>
      <c r="AB4" s="743"/>
      <c r="AC4" s="520" t="s">
        <v>361</v>
      </c>
      <c r="AD4" s="520"/>
      <c r="AE4" s="520"/>
      <c r="AF4" s="520"/>
      <c r="AG4" s="520"/>
      <c r="AH4" s="520" t="s">
        <v>362</v>
      </c>
      <c r="AI4" s="520"/>
      <c r="AJ4" s="520"/>
      <c r="AK4" s="520"/>
      <c r="AL4" s="520"/>
      <c r="AM4" s="520" t="s">
        <v>363</v>
      </c>
      <c r="AN4" s="520"/>
      <c r="AO4" s="520"/>
      <c r="AP4" s="520"/>
      <c r="AQ4" s="497"/>
      <c r="AR4" s="8"/>
      <c r="AS4" s="8"/>
      <c r="AT4" s="8"/>
      <c r="AU4" s="8"/>
      <c r="AV4" s="8"/>
      <c r="AW4" s="8"/>
      <c r="AX4" s="8"/>
      <c r="AY4" s="21"/>
      <c r="AZ4" s="21"/>
      <c r="BA4" s="21"/>
      <c r="BB4" s="21"/>
      <c r="BC4" s="21"/>
      <c r="BD4" s="21"/>
      <c r="BE4" s="21"/>
      <c r="BF4" s="21"/>
      <c r="BG4" s="21"/>
      <c r="BH4" s="21"/>
    </row>
    <row r="5" spans="1:60" ht="17.25" customHeight="1">
      <c r="A5" s="502"/>
      <c r="B5" s="521"/>
      <c r="C5" s="521"/>
      <c r="D5" s="521"/>
      <c r="E5" s="521"/>
      <c r="F5" s="521"/>
      <c r="G5" s="521"/>
      <c r="H5" s="521"/>
      <c r="I5" s="521"/>
      <c r="J5" s="521"/>
      <c r="K5" s="521"/>
      <c r="L5" s="521"/>
      <c r="M5" s="521"/>
      <c r="N5" s="521"/>
      <c r="O5" s="521"/>
      <c r="P5" s="521"/>
      <c r="Q5" s="521"/>
      <c r="R5" s="521"/>
      <c r="S5" s="521"/>
      <c r="T5" s="521"/>
      <c r="U5" s="521"/>
      <c r="V5" s="521"/>
      <c r="W5" s="521"/>
      <c r="X5" s="744" t="s">
        <v>809</v>
      </c>
      <c r="Y5" s="745"/>
      <c r="Z5" s="745"/>
      <c r="AA5" s="745"/>
      <c r="AB5" s="746"/>
      <c r="AC5" s="521"/>
      <c r="AD5" s="521"/>
      <c r="AE5" s="521"/>
      <c r="AF5" s="521"/>
      <c r="AG5" s="521"/>
      <c r="AH5" s="521"/>
      <c r="AI5" s="521"/>
      <c r="AJ5" s="521"/>
      <c r="AK5" s="521"/>
      <c r="AL5" s="521"/>
      <c r="AM5" s="521"/>
      <c r="AN5" s="521"/>
      <c r="AO5" s="521"/>
      <c r="AP5" s="521"/>
      <c r="AQ5" s="500"/>
      <c r="AR5" s="13"/>
      <c r="AS5" s="13"/>
      <c r="AT5" s="13"/>
      <c r="AU5" s="13"/>
      <c r="AV5" s="13"/>
      <c r="AW5" s="13"/>
      <c r="AX5" s="13"/>
      <c r="AY5" s="9"/>
      <c r="AZ5" s="9"/>
      <c r="BA5" s="9"/>
      <c r="BB5" s="9"/>
      <c r="BC5" s="9"/>
      <c r="BD5" s="9"/>
      <c r="BE5" s="9"/>
      <c r="BF5" s="9"/>
      <c r="BG5" s="9"/>
      <c r="BH5" s="9"/>
    </row>
    <row r="6" spans="1:60" ht="15" customHeight="1">
      <c r="A6" s="508" t="s">
        <v>808</v>
      </c>
      <c r="B6" s="508"/>
      <c r="C6" s="508"/>
      <c r="D6" s="508"/>
      <c r="E6" s="508"/>
      <c r="F6" s="508"/>
      <c r="G6" s="508"/>
      <c r="H6" s="509"/>
      <c r="I6" s="592">
        <v>295</v>
      </c>
      <c r="J6" s="592"/>
      <c r="K6" s="592"/>
      <c r="L6" s="592"/>
      <c r="M6" s="592"/>
      <c r="N6" s="592">
        <v>20428</v>
      </c>
      <c r="O6" s="592"/>
      <c r="P6" s="592"/>
      <c r="Q6" s="592"/>
      <c r="R6" s="592"/>
      <c r="S6" s="592">
        <v>6842</v>
      </c>
      <c r="T6" s="592"/>
      <c r="U6" s="592"/>
      <c r="V6" s="592"/>
      <c r="W6" s="592"/>
      <c r="X6" s="592">
        <v>7096</v>
      </c>
      <c r="Y6" s="592"/>
      <c r="Z6" s="592"/>
      <c r="AA6" s="592"/>
      <c r="AB6" s="592"/>
      <c r="AC6" s="592">
        <v>2169</v>
      </c>
      <c r="AD6" s="592"/>
      <c r="AE6" s="592"/>
      <c r="AF6" s="592"/>
      <c r="AG6" s="592"/>
      <c r="AH6" s="592">
        <v>4321</v>
      </c>
      <c r="AI6" s="592"/>
      <c r="AJ6" s="592"/>
      <c r="AK6" s="592"/>
      <c r="AL6" s="592"/>
      <c r="AM6" s="592">
        <v>69</v>
      </c>
      <c r="AN6" s="592"/>
      <c r="AO6" s="592"/>
      <c r="AP6" s="592"/>
      <c r="AQ6" s="592"/>
      <c r="AR6" s="10"/>
      <c r="AS6" s="24"/>
      <c r="AT6" s="24"/>
      <c r="AU6" s="24"/>
      <c r="AV6" s="10"/>
      <c r="AW6" s="10"/>
      <c r="AX6" s="10"/>
      <c r="AY6" s="11"/>
      <c r="AZ6" s="10"/>
      <c r="BA6" s="10"/>
      <c r="BB6" s="10"/>
      <c r="BC6" s="10"/>
      <c r="BD6" s="10"/>
      <c r="BE6" s="10"/>
      <c r="BF6" s="10"/>
      <c r="BG6" s="10"/>
      <c r="BH6" s="10"/>
    </row>
    <row r="7" spans="1:60" ht="15" customHeight="1">
      <c r="A7" s="508">
        <v>19</v>
      </c>
      <c r="B7" s="508"/>
      <c r="C7" s="508"/>
      <c r="D7" s="508"/>
      <c r="E7" s="508"/>
      <c r="F7" s="508"/>
      <c r="G7" s="508"/>
      <c r="H7" s="509"/>
      <c r="I7" s="770">
        <v>293</v>
      </c>
      <c r="J7" s="592"/>
      <c r="K7" s="592"/>
      <c r="L7" s="592"/>
      <c r="M7" s="592"/>
      <c r="N7" s="592">
        <v>13643</v>
      </c>
      <c r="O7" s="592"/>
      <c r="P7" s="592"/>
      <c r="Q7" s="592"/>
      <c r="R7" s="592"/>
      <c r="S7" s="592">
        <v>4270</v>
      </c>
      <c r="T7" s="592"/>
      <c r="U7" s="592"/>
      <c r="V7" s="592"/>
      <c r="W7" s="592"/>
      <c r="X7" s="592">
        <v>5309</v>
      </c>
      <c r="Y7" s="592"/>
      <c r="Z7" s="592"/>
      <c r="AA7" s="592"/>
      <c r="AB7" s="592"/>
      <c r="AC7" s="592">
        <v>1466</v>
      </c>
      <c r="AD7" s="592"/>
      <c r="AE7" s="592"/>
      <c r="AF7" s="592"/>
      <c r="AG7" s="592"/>
      <c r="AH7" s="592">
        <v>2598</v>
      </c>
      <c r="AI7" s="592"/>
      <c r="AJ7" s="592"/>
      <c r="AK7" s="592"/>
      <c r="AL7" s="592"/>
      <c r="AM7" s="592">
        <v>47</v>
      </c>
      <c r="AN7" s="592"/>
      <c r="AO7" s="592"/>
      <c r="AP7" s="592"/>
      <c r="AQ7" s="592"/>
      <c r="AR7" s="10"/>
      <c r="AS7" s="24"/>
      <c r="AT7" s="24"/>
      <c r="AU7" s="24"/>
      <c r="AV7" s="10"/>
      <c r="AW7" s="10"/>
      <c r="AX7" s="10"/>
      <c r="AY7" s="11"/>
      <c r="AZ7" s="10"/>
      <c r="BA7" s="10"/>
      <c r="BB7" s="10"/>
      <c r="BC7" s="10"/>
      <c r="BD7" s="10"/>
      <c r="BE7" s="10"/>
      <c r="BF7" s="10"/>
      <c r="BG7" s="10"/>
      <c r="BH7" s="10"/>
    </row>
    <row r="8" spans="1:60" ht="15" customHeight="1">
      <c r="A8" s="593">
        <v>20</v>
      </c>
      <c r="B8" s="593"/>
      <c r="C8" s="593"/>
      <c r="D8" s="593"/>
      <c r="E8" s="593"/>
      <c r="F8" s="593"/>
      <c r="G8" s="593"/>
      <c r="H8" s="572"/>
      <c r="I8" s="992">
        <f>SUM(I10:M23)</f>
        <v>293</v>
      </c>
      <c r="J8" s="570"/>
      <c r="K8" s="570"/>
      <c r="L8" s="570"/>
      <c r="M8" s="570"/>
      <c r="N8" s="570">
        <f>SUM(N10:R23)</f>
        <v>15220</v>
      </c>
      <c r="O8" s="570"/>
      <c r="P8" s="570"/>
      <c r="Q8" s="570"/>
      <c r="R8" s="570"/>
      <c r="S8" s="570">
        <f>SUM(S10:W23)</f>
        <v>4615</v>
      </c>
      <c r="T8" s="570"/>
      <c r="U8" s="570"/>
      <c r="V8" s="570"/>
      <c r="W8" s="570"/>
      <c r="X8" s="570">
        <f>SUM(X10:AB23)</f>
        <v>5656</v>
      </c>
      <c r="Y8" s="570"/>
      <c r="Z8" s="570"/>
      <c r="AA8" s="570"/>
      <c r="AB8" s="570"/>
      <c r="AC8" s="570">
        <f>SUM(AC10:AG23)</f>
        <v>1777</v>
      </c>
      <c r="AD8" s="570"/>
      <c r="AE8" s="570"/>
      <c r="AF8" s="570"/>
      <c r="AG8" s="570"/>
      <c r="AH8" s="570">
        <f>SUM(AH10:AL23)</f>
        <v>3172</v>
      </c>
      <c r="AI8" s="570"/>
      <c r="AJ8" s="570"/>
      <c r="AK8" s="570"/>
      <c r="AL8" s="570"/>
      <c r="AM8" s="570">
        <f>N8/I8</f>
        <v>51.94539249146758</v>
      </c>
      <c r="AN8" s="570"/>
      <c r="AO8" s="570"/>
      <c r="AP8" s="570"/>
      <c r="AQ8" s="570"/>
      <c r="AR8" s="10"/>
      <c r="AS8" s="24"/>
      <c r="AT8" s="24"/>
      <c r="AU8" s="24"/>
      <c r="AV8" s="10"/>
      <c r="AW8" s="10"/>
      <c r="AX8" s="10"/>
      <c r="AY8" s="11"/>
      <c r="AZ8" s="10"/>
      <c r="BA8" s="10"/>
      <c r="BB8" s="10"/>
      <c r="BC8" s="10"/>
      <c r="BD8" s="10"/>
      <c r="BE8" s="10"/>
      <c r="BF8" s="10"/>
      <c r="BG8" s="10"/>
      <c r="BH8" s="10"/>
    </row>
    <row r="9" spans="1:60" ht="15" customHeight="1">
      <c r="A9" s="508"/>
      <c r="B9" s="508"/>
      <c r="C9" s="508"/>
      <c r="D9" s="508"/>
      <c r="E9" s="508"/>
      <c r="F9" s="508"/>
      <c r="G9" s="508"/>
      <c r="H9" s="509"/>
      <c r="I9" s="592"/>
      <c r="J9" s="592"/>
      <c r="K9" s="592"/>
      <c r="L9" s="592"/>
      <c r="M9" s="592"/>
      <c r="N9" s="592"/>
      <c r="O9" s="592"/>
      <c r="P9" s="592"/>
      <c r="Q9" s="592"/>
      <c r="R9" s="592"/>
      <c r="S9" s="592"/>
      <c r="T9" s="592"/>
      <c r="U9" s="592"/>
      <c r="V9" s="592"/>
      <c r="W9" s="592"/>
      <c r="X9" s="592"/>
      <c r="Y9" s="592"/>
      <c r="Z9" s="592"/>
      <c r="AA9" s="592"/>
      <c r="AB9" s="592"/>
      <c r="AC9" s="592"/>
      <c r="AD9" s="592"/>
      <c r="AE9" s="592"/>
      <c r="AF9" s="592"/>
      <c r="AG9" s="592"/>
      <c r="AH9" s="592"/>
      <c r="AI9" s="592"/>
      <c r="AJ9" s="592"/>
      <c r="AK9" s="592"/>
      <c r="AL9" s="592"/>
      <c r="AM9" s="592"/>
      <c r="AN9" s="592"/>
      <c r="AO9" s="592"/>
      <c r="AP9" s="592"/>
      <c r="AQ9" s="592"/>
      <c r="AR9" s="13"/>
      <c r="AS9" s="13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</row>
    <row r="10" spans="1:60" ht="15" customHeight="1">
      <c r="A10" s="508" t="s">
        <v>807</v>
      </c>
      <c r="B10" s="508"/>
      <c r="C10" s="508"/>
      <c r="D10" s="508"/>
      <c r="E10" s="508"/>
      <c r="F10" s="508"/>
      <c r="G10" s="508"/>
      <c r="H10" s="509"/>
      <c r="I10" s="592">
        <v>25</v>
      </c>
      <c r="J10" s="592"/>
      <c r="K10" s="592"/>
      <c r="L10" s="592"/>
      <c r="M10" s="592"/>
      <c r="N10" s="592">
        <v>1163</v>
      </c>
      <c r="O10" s="592"/>
      <c r="P10" s="592"/>
      <c r="Q10" s="592"/>
      <c r="R10" s="592"/>
      <c r="S10" s="592">
        <v>307</v>
      </c>
      <c r="T10" s="592"/>
      <c r="U10" s="592"/>
      <c r="V10" s="592"/>
      <c r="W10" s="592"/>
      <c r="X10" s="592">
        <v>572</v>
      </c>
      <c r="Y10" s="592"/>
      <c r="Z10" s="592"/>
      <c r="AA10" s="592"/>
      <c r="AB10" s="592"/>
      <c r="AC10" s="592">
        <v>118</v>
      </c>
      <c r="AD10" s="592"/>
      <c r="AE10" s="592"/>
      <c r="AF10" s="592"/>
      <c r="AG10" s="592"/>
      <c r="AH10" s="592">
        <v>166</v>
      </c>
      <c r="AI10" s="592"/>
      <c r="AJ10" s="592"/>
      <c r="AK10" s="592"/>
      <c r="AL10" s="592"/>
      <c r="AM10" s="592">
        <f>N10/I10</f>
        <v>46.52</v>
      </c>
      <c r="AN10" s="592"/>
      <c r="AO10" s="592"/>
      <c r="AP10" s="592"/>
      <c r="AQ10" s="592"/>
      <c r="AR10" s="10"/>
      <c r="AS10" s="10"/>
      <c r="AT10" s="10"/>
      <c r="AU10" s="10"/>
      <c r="AV10" s="10"/>
      <c r="AW10" s="10"/>
      <c r="AX10" s="10"/>
      <c r="AY10" s="11"/>
      <c r="AZ10" s="10"/>
      <c r="BA10" s="10"/>
      <c r="BB10" s="10"/>
      <c r="BC10" s="10"/>
      <c r="BD10" s="10"/>
      <c r="BE10" s="10"/>
      <c r="BF10" s="10"/>
      <c r="BG10" s="10"/>
      <c r="BH10" s="10"/>
    </row>
    <row r="11" spans="1:60" ht="15" customHeight="1">
      <c r="A11" s="508" t="s">
        <v>806</v>
      </c>
      <c r="B11" s="508"/>
      <c r="C11" s="508"/>
      <c r="D11" s="508"/>
      <c r="E11" s="508"/>
      <c r="F11" s="508"/>
      <c r="G11" s="508"/>
      <c r="H11" s="509"/>
      <c r="I11" s="592">
        <v>26</v>
      </c>
      <c r="J11" s="592"/>
      <c r="K11" s="592"/>
      <c r="L11" s="592"/>
      <c r="M11" s="592"/>
      <c r="N11" s="592">
        <v>1199</v>
      </c>
      <c r="O11" s="592"/>
      <c r="P11" s="592"/>
      <c r="Q11" s="592"/>
      <c r="R11" s="592"/>
      <c r="S11" s="592">
        <v>437</v>
      </c>
      <c r="T11" s="592"/>
      <c r="U11" s="592"/>
      <c r="V11" s="592"/>
      <c r="W11" s="592"/>
      <c r="X11" s="592">
        <v>382</v>
      </c>
      <c r="Y11" s="592"/>
      <c r="Z11" s="592"/>
      <c r="AA11" s="592"/>
      <c r="AB11" s="592"/>
      <c r="AC11" s="592">
        <v>72</v>
      </c>
      <c r="AD11" s="592"/>
      <c r="AE11" s="592"/>
      <c r="AF11" s="592"/>
      <c r="AG11" s="592"/>
      <c r="AH11" s="592">
        <v>308</v>
      </c>
      <c r="AI11" s="592"/>
      <c r="AJ11" s="592"/>
      <c r="AK11" s="592"/>
      <c r="AL11" s="592"/>
      <c r="AM11" s="592">
        <f>N11/I11</f>
        <v>46.11538461538461</v>
      </c>
      <c r="AN11" s="592"/>
      <c r="AO11" s="592"/>
      <c r="AP11" s="592"/>
      <c r="AQ11" s="592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</row>
    <row r="12" spans="1:60" ht="15" customHeight="1">
      <c r="A12" s="508" t="s">
        <v>805</v>
      </c>
      <c r="B12" s="508"/>
      <c r="C12" s="508"/>
      <c r="D12" s="508"/>
      <c r="E12" s="508"/>
      <c r="F12" s="508"/>
      <c r="G12" s="508"/>
      <c r="H12" s="509"/>
      <c r="I12" s="592">
        <v>24</v>
      </c>
      <c r="J12" s="592"/>
      <c r="K12" s="592"/>
      <c r="L12" s="592"/>
      <c r="M12" s="592"/>
      <c r="N12" s="592">
        <v>921</v>
      </c>
      <c r="O12" s="592"/>
      <c r="P12" s="592"/>
      <c r="Q12" s="592"/>
      <c r="R12" s="592"/>
      <c r="S12" s="592">
        <v>307</v>
      </c>
      <c r="T12" s="592"/>
      <c r="U12" s="592"/>
      <c r="V12" s="592"/>
      <c r="W12" s="592"/>
      <c r="X12" s="592">
        <v>333</v>
      </c>
      <c r="Y12" s="592"/>
      <c r="Z12" s="592"/>
      <c r="AA12" s="592"/>
      <c r="AB12" s="592"/>
      <c r="AC12" s="592">
        <v>136</v>
      </c>
      <c r="AD12" s="592"/>
      <c r="AE12" s="592"/>
      <c r="AF12" s="592"/>
      <c r="AG12" s="592"/>
      <c r="AH12" s="592">
        <v>145</v>
      </c>
      <c r="AI12" s="592"/>
      <c r="AJ12" s="592"/>
      <c r="AK12" s="592"/>
      <c r="AL12" s="592"/>
      <c r="AM12" s="592">
        <f>N12/I12</f>
        <v>38.375</v>
      </c>
      <c r="AN12" s="592"/>
      <c r="AO12" s="592"/>
      <c r="AP12" s="592"/>
      <c r="AQ12" s="592"/>
      <c r="AR12" s="10"/>
      <c r="AS12" s="10"/>
      <c r="AT12" s="10"/>
      <c r="AU12" s="10"/>
      <c r="AV12" s="10"/>
      <c r="AW12" s="10"/>
      <c r="AX12" s="10"/>
      <c r="AY12" s="24"/>
      <c r="AZ12" s="15"/>
      <c r="BA12" s="24"/>
      <c r="BB12" s="15"/>
      <c r="BC12" s="24"/>
      <c r="BD12" s="15"/>
      <c r="BE12" s="24"/>
      <c r="BF12" s="24"/>
      <c r="BG12" s="24"/>
      <c r="BH12" s="24"/>
    </row>
    <row r="13" spans="1:60" ht="15" customHeight="1">
      <c r="A13" s="508" t="s">
        <v>804</v>
      </c>
      <c r="B13" s="508"/>
      <c r="C13" s="508"/>
      <c r="D13" s="508"/>
      <c r="E13" s="508"/>
      <c r="F13" s="508"/>
      <c r="G13" s="508"/>
      <c r="H13" s="509"/>
      <c r="I13" s="712">
        <v>26</v>
      </c>
      <c r="J13" s="713"/>
      <c r="K13" s="713"/>
      <c r="L13" s="713"/>
      <c r="M13" s="713"/>
      <c r="N13" s="713">
        <v>959</v>
      </c>
      <c r="O13" s="713"/>
      <c r="P13" s="713"/>
      <c r="Q13" s="713"/>
      <c r="R13" s="713"/>
      <c r="S13" s="713">
        <v>306</v>
      </c>
      <c r="T13" s="713"/>
      <c r="U13" s="713"/>
      <c r="V13" s="713"/>
      <c r="W13" s="713"/>
      <c r="X13" s="713">
        <v>287</v>
      </c>
      <c r="Y13" s="713"/>
      <c r="Z13" s="713"/>
      <c r="AA13" s="713"/>
      <c r="AB13" s="713"/>
      <c r="AC13" s="713">
        <v>125</v>
      </c>
      <c r="AD13" s="713"/>
      <c r="AE13" s="713"/>
      <c r="AF13" s="713"/>
      <c r="AG13" s="713"/>
      <c r="AH13" s="713">
        <v>241</v>
      </c>
      <c r="AI13" s="713"/>
      <c r="AJ13" s="713"/>
      <c r="AK13" s="713"/>
      <c r="AL13" s="713"/>
      <c r="AM13" s="592">
        <f>N13/I13</f>
        <v>36.88461538461539</v>
      </c>
      <c r="AN13" s="592"/>
      <c r="AO13" s="592"/>
      <c r="AP13" s="592"/>
      <c r="AQ13" s="592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</row>
    <row r="14" spans="1:60" ht="15" customHeight="1">
      <c r="A14" s="508" t="s">
        <v>803</v>
      </c>
      <c r="B14" s="508"/>
      <c r="C14" s="508"/>
      <c r="D14" s="508"/>
      <c r="E14" s="508"/>
      <c r="F14" s="508"/>
      <c r="G14" s="508"/>
      <c r="H14" s="509"/>
      <c r="I14" s="712">
        <v>26</v>
      </c>
      <c r="J14" s="713"/>
      <c r="K14" s="713"/>
      <c r="L14" s="713"/>
      <c r="M14" s="713"/>
      <c r="N14" s="713">
        <v>749</v>
      </c>
      <c r="O14" s="713"/>
      <c r="P14" s="713"/>
      <c r="Q14" s="713"/>
      <c r="R14" s="713"/>
      <c r="S14" s="713">
        <v>277</v>
      </c>
      <c r="T14" s="713"/>
      <c r="U14" s="713"/>
      <c r="V14" s="713"/>
      <c r="W14" s="713"/>
      <c r="X14" s="713">
        <v>240</v>
      </c>
      <c r="Y14" s="713"/>
      <c r="Z14" s="713"/>
      <c r="AA14" s="713"/>
      <c r="AB14" s="713"/>
      <c r="AC14" s="713">
        <v>87</v>
      </c>
      <c r="AD14" s="713"/>
      <c r="AE14" s="713"/>
      <c r="AF14" s="713"/>
      <c r="AG14" s="713"/>
      <c r="AH14" s="713">
        <v>145</v>
      </c>
      <c r="AI14" s="713"/>
      <c r="AJ14" s="713"/>
      <c r="AK14" s="713"/>
      <c r="AL14" s="713"/>
      <c r="AM14" s="592">
        <f>N14/I14</f>
        <v>28.807692307692307</v>
      </c>
      <c r="AN14" s="592"/>
      <c r="AO14" s="592"/>
      <c r="AP14" s="592"/>
      <c r="AQ14" s="592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</row>
    <row r="15" spans="1:60" ht="15" customHeight="1">
      <c r="A15" s="508"/>
      <c r="B15" s="508"/>
      <c r="C15" s="508"/>
      <c r="D15" s="508"/>
      <c r="E15" s="508"/>
      <c r="F15" s="508"/>
      <c r="G15" s="508"/>
      <c r="H15" s="509"/>
      <c r="I15" s="592"/>
      <c r="J15" s="592"/>
      <c r="K15" s="592"/>
      <c r="L15" s="592"/>
      <c r="M15" s="592"/>
      <c r="N15" s="592"/>
      <c r="O15" s="592"/>
      <c r="P15" s="592"/>
      <c r="Q15" s="592"/>
      <c r="R15" s="592"/>
      <c r="S15" s="592"/>
      <c r="T15" s="592"/>
      <c r="U15" s="592"/>
      <c r="V15" s="592"/>
      <c r="W15" s="592"/>
      <c r="X15" s="592"/>
      <c r="Y15" s="592"/>
      <c r="Z15" s="592"/>
      <c r="AA15" s="592"/>
      <c r="AB15" s="592"/>
      <c r="AC15" s="592"/>
      <c r="AD15" s="592"/>
      <c r="AE15" s="592"/>
      <c r="AF15" s="592"/>
      <c r="AG15" s="592"/>
      <c r="AH15" s="592"/>
      <c r="AI15" s="592"/>
      <c r="AJ15" s="592"/>
      <c r="AK15" s="592"/>
      <c r="AL15" s="592"/>
      <c r="AM15" s="592"/>
      <c r="AN15" s="592"/>
      <c r="AO15" s="592"/>
      <c r="AP15" s="592"/>
      <c r="AQ15" s="592"/>
      <c r="AR15" s="10"/>
      <c r="AS15" s="10"/>
      <c r="AT15" s="10"/>
      <c r="AU15" s="10"/>
      <c r="AV15" s="10"/>
      <c r="AW15" s="10"/>
      <c r="AX15" s="10"/>
      <c r="AY15" s="11"/>
      <c r="AZ15" s="10"/>
      <c r="BA15" s="10"/>
      <c r="BB15" s="10"/>
      <c r="BC15" s="10"/>
      <c r="BD15" s="10"/>
      <c r="BE15" s="10"/>
      <c r="BF15" s="10"/>
      <c r="BG15" s="10"/>
      <c r="BH15" s="10"/>
    </row>
    <row r="16" spans="1:60" ht="15" customHeight="1">
      <c r="A16" s="508" t="s">
        <v>802</v>
      </c>
      <c r="B16" s="508"/>
      <c r="C16" s="508"/>
      <c r="D16" s="508"/>
      <c r="E16" s="508"/>
      <c r="F16" s="508"/>
      <c r="G16" s="508"/>
      <c r="H16" s="509"/>
      <c r="I16" s="712">
        <v>24</v>
      </c>
      <c r="J16" s="713"/>
      <c r="K16" s="713"/>
      <c r="L16" s="713"/>
      <c r="M16" s="713"/>
      <c r="N16" s="645">
        <v>1110</v>
      </c>
      <c r="O16" s="645"/>
      <c r="P16" s="645"/>
      <c r="Q16" s="645"/>
      <c r="R16" s="645"/>
      <c r="S16" s="713">
        <v>305</v>
      </c>
      <c r="T16" s="713"/>
      <c r="U16" s="713"/>
      <c r="V16" s="713"/>
      <c r="W16" s="713"/>
      <c r="X16" s="713">
        <v>300</v>
      </c>
      <c r="Y16" s="713"/>
      <c r="Z16" s="713"/>
      <c r="AA16" s="713"/>
      <c r="AB16" s="713"/>
      <c r="AC16" s="713">
        <v>182</v>
      </c>
      <c r="AD16" s="713"/>
      <c r="AE16" s="713"/>
      <c r="AF16" s="713"/>
      <c r="AG16" s="713"/>
      <c r="AH16" s="713">
        <v>323</v>
      </c>
      <c r="AI16" s="713"/>
      <c r="AJ16" s="713"/>
      <c r="AK16" s="713"/>
      <c r="AL16" s="713"/>
      <c r="AM16" s="592">
        <f>N16/I16</f>
        <v>46.25</v>
      </c>
      <c r="AN16" s="592"/>
      <c r="AO16" s="592"/>
      <c r="AP16" s="592"/>
      <c r="AQ16" s="592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</row>
    <row r="17" spans="1:50" ht="15" customHeight="1">
      <c r="A17" s="508" t="s">
        <v>801</v>
      </c>
      <c r="B17" s="508"/>
      <c r="C17" s="508"/>
      <c r="D17" s="508"/>
      <c r="E17" s="508"/>
      <c r="F17" s="508"/>
      <c r="G17" s="508"/>
      <c r="H17" s="509"/>
      <c r="I17" s="712">
        <v>27</v>
      </c>
      <c r="J17" s="713"/>
      <c r="K17" s="713"/>
      <c r="L17" s="713"/>
      <c r="M17" s="713"/>
      <c r="N17" s="645">
        <v>1415</v>
      </c>
      <c r="O17" s="645"/>
      <c r="P17" s="645"/>
      <c r="Q17" s="645"/>
      <c r="R17" s="645"/>
      <c r="S17" s="713">
        <v>415</v>
      </c>
      <c r="T17" s="713"/>
      <c r="U17" s="713"/>
      <c r="V17" s="713"/>
      <c r="W17" s="713"/>
      <c r="X17" s="713">
        <v>532</v>
      </c>
      <c r="Y17" s="713"/>
      <c r="Z17" s="713"/>
      <c r="AA17" s="713"/>
      <c r="AB17" s="713"/>
      <c r="AC17" s="713">
        <v>239</v>
      </c>
      <c r="AD17" s="713"/>
      <c r="AE17" s="713"/>
      <c r="AF17" s="713"/>
      <c r="AG17" s="713"/>
      <c r="AH17" s="713">
        <v>229</v>
      </c>
      <c r="AI17" s="713"/>
      <c r="AJ17" s="713"/>
      <c r="AK17" s="713"/>
      <c r="AL17" s="713"/>
      <c r="AM17" s="592">
        <f>N17/I17</f>
        <v>52.407407407407405</v>
      </c>
      <c r="AN17" s="592"/>
      <c r="AO17" s="592"/>
      <c r="AP17" s="592"/>
      <c r="AQ17" s="592"/>
      <c r="AR17" s="10"/>
      <c r="AS17" s="10"/>
      <c r="AT17" s="10"/>
      <c r="AU17" s="10"/>
      <c r="AV17" s="10"/>
      <c r="AW17" s="10"/>
      <c r="AX17" s="10"/>
    </row>
    <row r="18" spans="1:50" ht="15" customHeight="1">
      <c r="A18" s="508" t="s">
        <v>800</v>
      </c>
      <c r="B18" s="508"/>
      <c r="C18" s="508"/>
      <c r="D18" s="508"/>
      <c r="E18" s="508"/>
      <c r="F18" s="508"/>
      <c r="G18" s="508"/>
      <c r="H18" s="509"/>
      <c r="I18" s="712">
        <v>25</v>
      </c>
      <c r="J18" s="713"/>
      <c r="K18" s="713"/>
      <c r="L18" s="713"/>
      <c r="M18" s="713"/>
      <c r="N18" s="645">
        <v>2220</v>
      </c>
      <c r="O18" s="645"/>
      <c r="P18" s="645"/>
      <c r="Q18" s="645"/>
      <c r="R18" s="645"/>
      <c r="S18" s="713">
        <v>560</v>
      </c>
      <c r="T18" s="713"/>
      <c r="U18" s="713"/>
      <c r="V18" s="713"/>
      <c r="W18" s="713"/>
      <c r="X18" s="713">
        <v>780</v>
      </c>
      <c r="Y18" s="713"/>
      <c r="Z18" s="713"/>
      <c r="AA18" s="713"/>
      <c r="AB18" s="713"/>
      <c r="AC18" s="713">
        <v>255</v>
      </c>
      <c r="AD18" s="713"/>
      <c r="AE18" s="713"/>
      <c r="AF18" s="713"/>
      <c r="AG18" s="713"/>
      <c r="AH18" s="713">
        <v>625</v>
      </c>
      <c r="AI18" s="713"/>
      <c r="AJ18" s="713"/>
      <c r="AK18" s="713"/>
      <c r="AL18" s="713"/>
      <c r="AM18" s="592">
        <f>N18/I18</f>
        <v>88.8</v>
      </c>
      <c r="AN18" s="592"/>
      <c r="AO18" s="592"/>
      <c r="AP18" s="592"/>
      <c r="AQ18" s="592"/>
      <c r="AR18" s="10"/>
      <c r="AS18" s="10"/>
      <c r="AT18" s="10"/>
      <c r="AU18" s="10"/>
      <c r="AV18" s="10"/>
      <c r="AW18" s="10"/>
      <c r="AX18" s="10"/>
    </row>
    <row r="19" spans="1:50" ht="15" customHeight="1">
      <c r="A19" s="508" t="s">
        <v>799</v>
      </c>
      <c r="B19" s="508"/>
      <c r="C19" s="508"/>
      <c r="D19" s="508"/>
      <c r="E19" s="508"/>
      <c r="F19" s="508"/>
      <c r="G19" s="508"/>
      <c r="H19" s="509"/>
      <c r="I19" s="712">
        <v>19</v>
      </c>
      <c r="J19" s="713"/>
      <c r="K19" s="713"/>
      <c r="L19" s="713"/>
      <c r="M19" s="713"/>
      <c r="N19" s="645">
        <v>1224</v>
      </c>
      <c r="O19" s="645"/>
      <c r="P19" s="645"/>
      <c r="Q19" s="645"/>
      <c r="R19" s="645"/>
      <c r="S19" s="713">
        <v>350</v>
      </c>
      <c r="T19" s="713"/>
      <c r="U19" s="713"/>
      <c r="V19" s="713"/>
      <c r="W19" s="713"/>
      <c r="X19" s="713">
        <v>438</v>
      </c>
      <c r="Y19" s="713"/>
      <c r="Z19" s="713"/>
      <c r="AA19" s="713"/>
      <c r="AB19" s="713"/>
      <c r="AC19" s="713">
        <v>216</v>
      </c>
      <c r="AD19" s="713"/>
      <c r="AE19" s="713"/>
      <c r="AF19" s="713"/>
      <c r="AG19" s="713"/>
      <c r="AH19" s="713">
        <v>220</v>
      </c>
      <c r="AI19" s="713"/>
      <c r="AJ19" s="713"/>
      <c r="AK19" s="713"/>
      <c r="AL19" s="713"/>
      <c r="AM19" s="592">
        <f>N19/I19</f>
        <v>64.42105263157895</v>
      </c>
      <c r="AN19" s="592"/>
      <c r="AO19" s="592"/>
      <c r="AP19" s="592"/>
      <c r="AQ19" s="592"/>
      <c r="AR19" s="10"/>
      <c r="AS19" s="10"/>
      <c r="AT19" s="10"/>
      <c r="AU19" s="10"/>
      <c r="AV19" s="10"/>
      <c r="AW19" s="10"/>
      <c r="AX19" s="10"/>
    </row>
    <row r="20" spans="1:50" ht="15" customHeight="1">
      <c r="A20" s="508" t="s">
        <v>798</v>
      </c>
      <c r="B20" s="508"/>
      <c r="C20" s="508"/>
      <c r="D20" s="508"/>
      <c r="E20" s="508"/>
      <c r="F20" s="508"/>
      <c r="G20" s="508"/>
      <c r="H20" s="509"/>
      <c r="I20" s="712">
        <v>22</v>
      </c>
      <c r="J20" s="713"/>
      <c r="K20" s="713"/>
      <c r="L20" s="713"/>
      <c r="M20" s="713"/>
      <c r="N20" s="645">
        <v>855</v>
      </c>
      <c r="O20" s="645"/>
      <c r="P20" s="645"/>
      <c r="Q20" s="645"/>
      <c r="R20" s="645"/>
      <c r="S20" s="713">
        <v>318</v>
      </c>
      <c r="T20" s="713"/>
      <c r="U20" s="713"/>
      <c r="V20" s="713"/>
      <c r="W20" s="713"/>
      <c r="X20" s="713">
        <v>334</v>
      </c>
      <c r="Y20" s="713"/>
      <c r="Z20" s="713"/>
      <c r="AA20" s="713"/>
      <c r="AB20" s="713"/>
      <c r="AC20" s="713">
        <v>67</v>
      </c>
      <c r="AD20" s="713"/>
      <c r="AE20" s="713"/>
      <c r="AF20" s="713"/>
      <c r="AG20" s="713"/>
      <c r="AH20" s="713">
        <v>136</v>
      </c>
      <c r="AI20" s="713"/>
      <c r="AJ20" s="713"/>
      <c r="AK20" s="713"/>
      <c r="AL20" s="713"/>
      <c r="AM20" s="592">
        <f>N20/I20</f>
        <v>38.86363636363637</v>
      </c>
      <c r="AN20" s="592"/>
      <c r="AO20" s="592"/>
      <c r="AP20" s="592"/>
      <c r="AQ20" s="592"/>
      <c r="AR20" s="10"/>
      <c r="AS20" s="10"/>
      <c r="AT20" s="10"/>
      <c r="AU20" s="10"/>
      <c r="AV20" s="10"/>
      <c r="AW20" s="10"/>
      <c r="AX20" s="10"/>
    </row>
    <row r="21" spans="1:50" ht="15" customHeight="1">
      <c r="A21" s="508"/>
      <c r="B21" s="508"/>
      <c r="C21" s="508"/>
      <c r="D21" s="508"/>
      <c r="E21" s="508"/>
      <c r="F21" s="508"/>
      <c r="G21" s="508"/>
      <c r="H21" s="509"/>
      <c r="I21" s="592"/>
      <c r="J21" s="592"/>
      <c r="K21" s="592"/>
      <c r="L21" s="592"/>
      <c r="M21" s="592"/>
      <c r="N21" s="592"/>
      <c r="O21" s="592"/>
      <c r="P21" s="592"/>
      <c r="Q21" s="592"/>
      <c r="R21" s="592"/>
      <c r="S21" s="592"/>
      <c r="T21" s="592"/>
      <c r="U21" s="592"/>
      <c r="V21" s="592"/>
      <c r="W21" s="592"/>
      <c r="X21" s="592"/>
      <c r="Y21" s="592"/>
      <c r="Z21" s="592"/>
      <c r="AA21" s="592"/>
      <c r="AB21" s="592"/>
      <c r="AC21" s="592"/>
      <c r="AD21" s="592"/>
      <c r="AE21" s="592"/>
      <c r="AF21" s="592"/>
      <c r="AG21" s="592"/>
      <c r="AH21" s="592"/>
      <c r="AI21" s="592"/>
      <c r="AJ21" s="592"/>
      <c r="AK21" s="592"/>
      <c r="AL21" s="592"/>
      <c r="AM21" s="592"/>
      <c r="AN21" s="592"/>
      <c r="AO21" s="592"/>
      <c r="AP21" s="592"/>
      <c r="AQ21" s="592"/>
      <c r="AR21" s="10"/>
      <c r="AS21" s="10"/>
      <c r="AT21" s="10"/>
      <c r="AU21" s="10"/>
      <c r="AV21" s="10"/>
      <c r="AW21" s="10"/>
      <c r="AX21" s="10"/>
    </row>
    <row r="22" spans="1:60" ht="15" customHeight="1">
      <c r="A22" s="508" t="s">
        <v>797</v>
      </c>
      <c r="B22" s="508"/>
      <c r="C22" s="508"/>
      <c r="D22" s="508"/>
      <c r="E22" s="508"/>
      <c r="F22" s="508"/>
      <c r="G22" s="508"/>
      <c r="H22" s="509"/>
      <c r="I22" s="712">
        <v>24</v>
      </c>
      <c r="J22" s="713"/>
      <c r="K22" s="713"/>
      <c r="L22" s="713"/>
      <c r="M22" s="713"/>
      <c r="N22" s="645">
        <v>1787</v>
      </c>
      <c r="O22" s="645"/>
      <c r="P22" s="645"/>
      <c r="Q22" s="645"/>
      <c r="R22" s="645"/>
      <c r="S22" s="713">
        <v>529</v>
      </c>
      <c r="T22" s="713"/>
      <c r="U22" s="713"/>
      <c r="V22" s="713"/>
      <c r="W22" s="713"/>
      <c r="X22" s="713">
        <v>735</v>
      </c>
      <c r="Y22" s="713"/>
      <c r="Z22" s="713"/>
      <c r="AA22" s="713"/>
      <c r="AB22" s="713"/>
      <c r="AC22" s="713">
        <v>241</v>
      </c>
      <c r="AD22" s="713"/>
      <c r="AE22" s="713"/>
      <c r="AF22" s="713"/>
      <c r="AG22" s="713"/>
      <c r="AH22" s="713">
        <v>282</v>
      </c>
      <c r="AI22" s="713"/>
      <c r="AJ22" s="713"/>
      <c r="AK22" s="713"/>
      <c r="AL22" s="713"/>
      <c r="AM22" s="592">
        <f>N22/I22</f>
        <v>74.45833333333333</v>
      </c>
      <c r="AN22" s="592"/>
      <c r="AO22" s="592"/>
      <c r="AP22" s="592"/>
      <c r="AQ22" s="592"/>
      <c r="AR22" s="8"/>
      <c r="AS22" s="8"/>
      <c r="AT22" s="8"/>
      <c r="AU22" s="8"/>
      <c r="AV22" s="8"/>
      <c r="AW22" s="8"/>
      <c r="AX22" s="8"/>
      <c r="AY22" s="21"/>
      <c r="AZ22" s="21"/>
      <c r="BA22" s="21"/>
      <c r="BB22" s="21"/>
      <c r="BC22" s="21"/>
      <c r="BD22" s="21"/>
      <c r="BE22" s="21"/>
      <c r="BF22" s="21"/>
      <c r="BG22" s="21"/>
      <c r="BH22" s="21"/>
    </row>
    <row r="23" spans="1:60" ht="15" customHeight="1">
      <c r="A23" s="501" t="s">
        <v>796</v>
      </c>
      <c r="B23" s="501"/>
      <c r="C23" s="501"/>
      <c r="D23" s="501"/>
      <c r="E23" s="501"/>
      <c r="F23" s="501"/>
      <c r="G23" s="501"/>
      <c r="H23" s="502"/>
      <c r="I23" s="771">
        <v>25</v>
      </c>
      <c r="J23" s="643"/>
      <c r="K23" s="643"/>
      <c r="L23" s="643"/>
      <c r="M23" s="643"/>
      <c r="N23" s="643">
        <v>1618</v>
      </c>
      <c r="O23" s="643"/>
      <c r="P23" s="643"/>
      <c r="Q23" s="643"/>
      <c r="R23" s="643"/>
      <c r="S23" s="643">
        <v>504</v>
      </c>
      <c r="T23" s="643"/>
      <c r="U23" s="643"/>
      <c r="V23" s="643"/>
      <c r="W23" s="643"/>
      <c r="X23" s="643">
        <v>723</v>
      </c>
      <c r="Y23" s="643"/>
      <c r="Z23" s="643"/>
      <c r="AA23" s="643"/>
      <c r="AB23" s="643"/>
      <c r="AC23" s="643">
        <v>39</v>
      </c>
      <c r="AD23" s="643"/>
      <c r="AE23" s="643"/>
      <c r="AF23" s="643"/>
      <c r="AG23" s="643"/>
      <c r="AH23" s="643">
        <v>352</v>
      </c>
      <c r="AI23" s="643"/>
      <c r="AJ23" s="643"/>
      <c r="AK23" s="643"/>
      <c r="AL23" s="643"/>
      <c r="AM23" s="643">
        <f>N23/I23</f>
        <v>64.72</v>
      </c>
      <c r="AN23" s="643"/>
      <c r="AO23" s="643"/>
      <c r="AP23" s="643"/>
      <c r="AQ23" s="643"/>
      <c r="AR23" s="13"/>
      <c r="AS23" s="13"/>
      <c r="AT23" s="13"/>
      <c r="AU23" s="13"/>
      <c r="AV23" s="13"/>
      <c r="AW23" s="13"/>
      <c r="AX23" s="13"/>
      <c r="AY23" s="9"/>
      <c r="AZ23" s="9"/>
      <c r="BA23" s="9"/>
      <c r="BB23" s="9"/>
      <c r="BC23" s="9"/>
      <c r="BD23" s="9"/>
      <c r="BE23" s="9"/>
      <c r="BF23" s="9"/>
      <c r="BG23" s="9"/>
      <c r="BH23" s="9"/>
    </row>
    <row r="24" spans="1:56" ht="13.5" customHeight="1">
      <c r="A24" s="7" t="s">
        <v>795</v>
      </c>
      <c r="B24" s="19"/>
      <c r="C24" s="13"/>
      <c r="D24" s="13"/>
      <c r="E24" s="13"/>
      <c r="F24" s="13"/>
      <c r="G24" s="13"/>
      <c r="H24" s="13"/>
      <c r="I24" s="128"/>
      <c r="J24" s="128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Z24" s="15"/>
      <c r="BB24" s="15"/>
      <c r="BD24" s="15"/>
    </row>
    <row r="25" spans="1:60" ht="17.25" customHeight="1">
      <c r="A25" s="36"/>
      <c r="B25" s="19"/>
      <c r="C25" s="14"/>
      <c r="D25" s="13"/>
      <c r="E25" s="13"/>
      <c r="F25" s="13"/>
      <c r="G25" s="13"/>
      <c r="H25" s="13"/>
      <c r="I25" s="36"/>
      <c r="J25" s="36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1"/>
      <c r="AZ25" s="10"/>
      <c r="BA25" s="10"/>
      <c r="BB25" s="10"/>
      <c r="BC25" s="10"/>
      <c r="BD25" s="10"/>
      <c r="BE25" s="10"/>
      <c r="BF25" s="10"/>
      <c r="BG25" s="10"/>
      <c r="BH25" s="10"/>
    </row>
    <row r="26" spans="1:60" ht="17.25" customHeight="1">
      <c r="A26" s="8"/>
      <c r="B26" s="19"/>
      <c r="C26" s="14"/>
      <c r="D26" s="11"/>
      <c r="E26" s="13"/>
      <c r="F26" s="11"/>
      <c r="G26" s="11"/>
      <c r="H26" s="11"/>
      <c r="I26" s="8"/>
      <c r="J26" s="8"/>
      <c r="K26" s="24"/>
      <c r="L26" s="24"/>
      <c r="M26" s="24"/>
      <c r="N26" s="24"/>
      <c r="O26" s="24"/>
      <c r="P26" s="24"/>
      <c r="Q26" s="24"/>
      <c r="R26" s="24"/>
      <c r="S26" s="10"/>
      <c r="T26" s="10"/>
      <c r="U26" s="10"/>
      <c r="V26" s="24"/>
      <c r="W26" s="24"/>
      <c r="X26" s="10"/>
      <c r="Y26" s="10"/>
      <c r="Z26" s="10"/>
      <c r="AA26" s="10"/>
      <c r="AB26" s="24"/>
      <c r="AC26" s="24"/>
      <c r="AD26" s="10"/>
      <c r="AE26" s="10"/>
      <c r="AF26" s="10"/>
      <c r="AG26" s="10"/>
      <c r="AH26" s="24"/>
      <c r="AI26" s="24"/>
      <c r="AJ26" s="10"/>
      <c r="AK26" s="10"/>
      <c r="AL26" s="10"/>
      <c r="AM26" s="10"/>
      <c r="AN26" s="24"/>
      <c r="AO26" s="24"/>
      <c r="AP26" s="10"/>
      <c r="AQ26" s="10"/>
      <c r="AR26" s="10"/>
      <c r="AS26" s="24"/>
      <c r="AT26" s="24"/>
      <c r="AU26" s="24"/>
      <c r="AV26" s="10"/>
      <c r="AW26" s="10"/>
      <c r="AX26" s="10"/>
      <c r="AY26" s="11"/>
      <c r="AZ26" s="10"/>
      <c r="BA26" s="10"/>
      <c r="BB26" s="10"/>
      <c r="BC26" s="10"/>
      <c r="BD26" s="10"/>
      <c r="BE26" s="10"/>
      <c r="BF26" s="10"/>
      <c r="BG26" s="10"/>
      <c r="BH26" s="10"/>
    </row>
    <row r="27" spans="1:60" ht="18" customHeight="1">
      <c r="A27" s="987" t="s">
        <v>879</v>
      </c>
      <c r="B27" s="987"/>
      <c r="C27" s="987"/>
      <c r="D27" s="987"/>
      <c r="E27" s="987"/>
      <c r="F27" s="987"/>
      <c r="G27" s="987"/>
      <c r="H27" s="987"/>
      <c r="I27" s="987"/>
      <c r="J27" s="987"/>
      <c r="K27" s="987"/>
      <c r="L27" s="987"/>
      <c r="M27" s="987"/>
      <c r="N27" s="987"/>
      <c r="O27" s="987"/>
      <c r="P27" s="987"/>
      <c r="Q27" s="987"/>
      <c r="R27" s="987"/>
      <c r="S27" s="987"/>
      <c r="T27" s="987"/>
      <c r="U27" s="987"/>
      <c r="V27" s="987"/>
      <c r="W27" s="987"/>
      <c r="X27" s="987"/>
      <c r="Y27" s="987"/>
      <c r="Z27" s="987"/>
      <c r="AA27" s="987"/>
      <c r="AB27" s="987"/>
      <c r="AC27" s="987"/>
      <c r="AD27" s="987"/>
      <c r="AE27" s="987"/>
      <c r="AF27" s="987"/>
      <c r="AG27" s="987"/>
      <c r="AH27" s="987"/>
      <c r="AI27" s="987"/>
      <c r="AJ27" s="987"/>
      <c r="AK27" s="987"/>
      <c r="AL27" s="987"/>
      <c r="AM27" s="987"/>
      <c r="AN27" s="987"/>
      <c r="AO27" s="987"/>
      <c r="AP27" s="987"/>
      <c r="AQ27" s="987"/>
      <c r="AR27" s="13"/>
      <c r="AS27" s="13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</row>
    <row r="28" spans="1:60" ht="15" customHeight="1">
      <c r="A28" s="8"/>
      <c r="B28" s="19"/>
      <c r="C28" s="14"/>
      <c r="D28" s="10"/>
      <c r="E28" s="10"/>
      <c r="F28" s="10"/>
      <c r="G28" s="10"/>
      <c r="H28" s="10"/>
      <c r="I28" s="8"/>
      <c r="J28" s="8"/>
      <c r="K28" s="13"/>
      <c r="L28" s="13"/>
      <c r="M28" s="13"/>
      <c r="N28" s="13"/>
      <c r="O28" s="13"/>
      <c r="P28" s="13"/>
      <c r="Q28" s="10"/>
      <c r="R28" s="10"/>
      <c r="S28" s="10"/>
      <c r="T28" s="10"/>
      <c r="U28" s="10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1"/>
      <c r="AZ28" s="10"/>
      <c r="BA28" s="10"/>
      <c r="BB28" s="10"/>
      <c r="BC28" s="10"/>
      <c r="BD28" s="10"/>
      <c r="BE28" s="10"/>
      <c r="BF28" s="10"/>
      <c r="BG28" s="10"/>
      <c r="BH28" s="10"/>
    </row>
    <row r="29" spans="1:60" ht="15" customHeight="1" thickBot="1">
      <c r="A29" s="3" t="s">
        <v>364</v>
      </c>
      <c r="B29" s="19"/>
      <c r="C29" s="14"/>
      <c r="D29" s="13"/>
      <c r="E29" s="11"/>
      <c r="F29" s="13"/>
      <c r="G29" s="10"/>
      <c r="H29" s="10"/>
      <c r="I29" s="8"/>
      <c r="J29" s="8"/>
      <c r="K29" s="13"/>
      <c r="L29" s="13"/>
      <c r="M29" s="13"/>
      <c r="N29" s="13"/>
      <c r="O29" s="13"/>
      <c r="P29" s="13"/>
      <c r="Q29" s="10"/>
      <c r="R29" s="10"/>
      <c r="S29" s="10"/>
      <c r="T29" s="10"/>
      <c r="U29" s="10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</row>
    <row r="30" spans="1:60" ht="15.75" customHeight="1">
      <c r="A30" s="499" t="s">
        <v>358</v>
      </c>
      <c r="B30" s="520"/>
      <c r="C30" s="520"/>
      <c r="D30" s="520"/>
      <c r="E30" s="520"/>
      <c r="F30" s="520"/>
      <c r="G30" s="520"/>
      <c r="H30" s="520"/>
      <c r="I30" s="520" t="s">
        <v>372</v>
      </c>
      <c r="J30" s="520"/>
      <c r="K30" s="520"/>
      <c r="L30" s="520"/>
      <c r="M30" s="520"/>
      <c r="N30" s="520"/>
      <c r="O30" s="520"/>
      <c r="P30" s="520"/>
      <c r="Q30" s="520" t="s">
        <v>365</v>
      </c>
      <c r="R30" s="520"/>
      <c r="S30" s="520"/>
      <c r="T30" s="520"/>
      <c r="U30" s="520"/>
      <c r="V30" s="520"/>
      <c r="W30" s="520"/>
      <c r="X30" s="520"/>
      <c r="Y30" s="520"/>
      <c r="Z30" s="520" t="s">
        <v>366</v>
      </c>
      <c r="AA30" s="520"/>
      <c r="AB30" s="520"/>
      <c r="AC30" s="520"/>
      <c r="AD30" s="520"/>
      <c r="AE30" s="520"/>
      <c r="AF30" s="520"/>
      <c r="AG30" s="520"/>
      <c r="AH30" s="520"/>
      <c r="AI30" s="520" t="s">
        <v>367</v>
      </c>
      <c r="AJ30" s="520"/>
      <c r="AK30" s="520"/>
      <c r="AL30" s="520"/>
      <c r="AM30" s="520"/>
      <c r="AN30" s="520"/>
      <c r="AO30" s="520"/>
      <c r="AP30" s="520"/>
      <c r="AQ30" s="497"/>
      <c r="AR30" s="10"/>
      <c r="AS30" s="10"/>
      <c r="AT30" s="10"/>
      <c r="AU30" s="10"/>
      <c r="AV30" s="10"/>
      <c r="AW30" s="10"/>
      <c r="AX30" s="10"/>
      <c r="AY30" s="24"/>
      <c r="AZ30" s="15"/>
      <c r="BA30" s="24"/>
      <c r="BB30" s="15"/>
      <c r="BC30" s="24"/>
      <c r="BD30" s="15"/>
      <c r="BE30" s="24"/>
      <c r="BF30" s="24"/>
      <c r="BG30" s="24"/>
      <c r="BH30" s="24"/>
    </row>
    <row r="31" spans="1:60" ht="15.75" customHeight="1">
      <c r="A31" s="509"/>
      <c r="B31" s="526"/>
      <c r="C31" s="526"/>
      <c r="D31" s="526"/>
      <c r="E31" s="526"/>
      <c r="F31" s="526"/>
      <c r="G31" s="526"/>
      <c r="H31" s="526"/>
      <c r="I31" s="521" t="s">
        <v>794</v>
      </c>
      <c r="J31" s="521"/>
      <c r="K31" s="521"/>
      <c r="L31" s="521"/>
      <c r="M31" s="521"/>
      <c r="N31" s="521"/>
      <c r="O31" s="521"/>
      <c r="P31" s="521"/>
      <c r="Q31" s="521"/>
      <c r="R31" s="521"/>
      <c r="S31" s="521"/>
      <c r="T31" s="521"/>
      <c r="U31" s="521"/>
      <c r="V31" s="521"/>
      <c r="W31" s="521"/>
      <c r="X31" s="521"/>
      <c r="Y31" s="521"/>
      <c r="Z31" s="521"/>
      <c r="AA31" s="521"/>
      <c r="AB31" s="521"/>
      <c r="AC31" s="521"/>
      <c r="AD31" s="521"/>
      <c r="AE31" s="521"/>
      <c r="AF31" s="521"/>
      <c r="AG31" s="521"/>
      <c r="AH31" s="521"/>
      <c r="AI31" s="986" t="s">
        <v>368</v>
      </c>
      <c r="AJ31" s="986"/>
      <c r="AK31" s="986"/>
      <c r="AL31" s="986"/>
      <c r="AM31" s="986"/>
      <c r="AN31" s="986"/>
      <c r="AO31" s="986"/>
      <c r="AP31" s="986"/>
      <c r="AQ31" s="539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</row>
    <row r="32" spans="1:60" ht="15.75" customHeight="1">
      <c r="A32" s="502"/>
      <c r="B32" s="521"/>
      <c r="C32" s="521"/>
      <c r="D32" s="521"/>
      <c r="E32" s="521"/>
      <c r="F32" s="521"/>
      <c r="G32" s="521"/>
      <c r="H32" s="521"/>
      <c r="I32" s="521" t="s">
        <v>369</v>
      </c>
      <c r="J32" s="521"/>
      <c r="K32" s="521"/>
      <c r="L32" s="521"/>
      <c r="M32" s="521" t="s">
        <v>70</v>
      </c>
      <c r="N32" s="521"/>
      <c r="O32" s="521"/>
      <c r="P32" s="521"/>
      <c r="Q32" s="521" t="s">
        <v>369</v>
      </c>
      <c r="R32" s="521"/>
      <c r="S32" s="521"/>
      <c r="T32" s="521"/>
      <c r="U32" s="521" t="s">
        <v>70</v>
      </c>
      <c r="V32" s="521"/>
      <c r="W32" s="521"/>
      <c r="X32" s="521"/>
      <c r="Y32" s="521"/>
      <c r="Z32" s="521" t="s">
        <v>369</v>
      </c>
      <c r="AA32" s="521"/>
      <c r="AB32" s="521"/>
      <c r="AC32" s="521"/>
      <c r="AD32" s="521" t="s">
        <v>70</v>
      </c>
      <c r="AE32" s="521"/>
      <c r="AF32" s="521"/>
      <c r="AG32" s="521"/>
      <c r="AH32" s="521"/>
      <c r="AI32" s="521" t="s">
        <v>370</v>
      </c>
      <c r="AJ32" s="521"/>
      <c r="AK32" s="521"/>
      <c r="AL32" s="521"/>
      <c r="AM32" s="521"/>
      <c r="AN32" s="521"/>
      <c r="AO32" s="521"/>
      <c r="AP32" s="521"/>
      <c r="AQ32" s="50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</row>
    <row r="33" spans="1:50" ht="15" customHeight="1">
      <c r="A33" s="508" t="s">
        <v>793</v>
      </c>
      <c r="B33" s="508"/>
      <c r="C33" s="508"/>
      <c r="D33" s="508"/>
      <c r="E33" s="508"/>
      <c r="F33" s="508"/>
      <c r="G33" s="508"/>
      <c r="H33" s="509"/>
      <c r="I33" s="592">
        <v>18</v>
      </c>
      <c r="J33" s="592"/>
      <c r="K33" s="592"/>
      <c r="L33" s="592"/>
      <c r="M33" s="592">
        <v>66</v>
      </c>
      <c r="N33" s="592"/>
      <c r="O33" s="592"/>
      <c r="P33" s="592"/>
      <c r="Q33" s="592">
        <v>150</v>
      </c>
      <c r="R33" s="592"/>
      <c r="S33" s="592"/>
      <c r="T33" s="592"/>
      <c r="U33" s="592">
        <v>11751</v>
      </c>
      <c r="V33" s="592"/>
      <c r="W33" s="592"/>
      <c r="X33" s="592"/>
      <c r="Y33" s="592"/>
      <c r="Z33" s="592">
        <v>33</v>
      </c>
      <c r="AA33" s="592"/>
      <c r="AB33" s="592"/>
      <c r="AC33" s="592"/>
      <c r="AD33" s="592">
        <v>606</v>
      </c>
      <c r="AE33" s="592"/>
      <c r="AF33" s="592"/>
      <c r="AG33" s="592"/>
      <c r="AH33" s="592"/>
      <c r="AI33" s="592">
        <v>616</v>
      </c>
      <c r="AJ33" s="592"/>
      <c r="AK33" s="592"/>
      <c r="AL33" s="592"/>
      <c r="AM33" s="592"/>
      <c r="AN33" s="592"/>
      <c r="AO33" s="592"/>
      <c r="AP33" s="592"/>
      <c r="AQ33" s="592"/>
      <c r="AR33" s="10"/>
      <c r="AS33" s="10"/>
      <c r="AT33" s="10"/>
      <c r="AU33" s="10"/>
      <c r="AV33" s="10"/>
      <c r="AW33" s="10"/>
      <c r="AX33" s="10"/>
    </row>
    <row r="34" spans="1:50" ht="15" customHeight="1">
      <c r="A34" s="508">
        <v>19</v>
      </c>
      <c r="B34" s="508"/>
      <c r="C34" s="508"/>
      <c r="D34" s="508"/>
      <c r="E34" s="508"/>
      <c r="F34" s="508"/>
      <c r="G34" s="508"/>
      <c r="H34" s="509"/>
      <c r="I34" s="592">
        <v>36</v>
      </c>
      <c r="J34" s="592"/>
      <c r="K34" s="592"/>
      <c r="L34" s="592"/>
      <c r="M34" s="592">
        <v>421</v>
      </c>
      <c r="N34" s="592"/>
      <c r="O34" s="592"/>
      <c r="P34" s="592"/>
      <c r="Q34" s="592">
        <v>347</v>
      </c>
      <c r="R34" s="592"/>
      <c r="S34" s="592"/>
      <c r="T34" s="592"/>
      <c r="U34" s="592">
        <v>13110</v>
      </c>
      <c r="V34" s="592"/>
      <c r="W34" s="592"/>
      <c r="X34" s="592"/>
      <c r="Y34" s="592"/>
      <c r="Z34" s="592">
        <v>44</v>
      </c>
      <c r="AA34" s="592"/>
      <c r="AB34" s="592"/>
      <c r="AC34" s="592"/>
      <c r="AD34" s="592">
        <v>537</v>
      </c>
      <c r="AE34" s="592"/>
      <c r="AF34" s="592"/>
      <c r="AG34" s="592"/>
      <c r="AH34" s="592"/>
      <c r="AI34" s="988">
        <f>SUM(AI36:AQ49)</f>
        <v>0</v>
      </c>
      <c r="AJ34" s="988"/>
      <c r="AK34" s="988"/>
      <c r="AL34" s="988"/>
      <c r="AM34" s="988"/>
      <c r="AN34" s="988"/>
      <c r="AO34" s="988"/>
      <c r="AP34" s="988"/>
      <c r="AQ34" s="988"/>
      <c r="AR34" s="10"/>
      <c r="AS34" s="10"/>
      <c r="AT34" s="10"/>
      <c r="AU34" s="10"/>
      <c r="AV34" s="10"/>
      <c r="AW34" s="10"/>
      <c r="AX34" s="10"/>
    </row>
    <row r="35" spans="1:50" ht="15" customHeight="1">
      <c r="A35" s="593">
        <v>20</v>
      </c>
      <c r="B35" s="593"/>
      <c r="C35" s="593"/>
      <c r="D35" s="593"/>
      <c r="E35" s="593"/>
      <c r="F35" s="593"/>
      <c r="G35" s="593"/>
      <c r="H35" s="572"/>
      <c r="I35" s="570">
        <f>SUM(I37:L50)</f>
        <v>36</v>
      </c>
      <c r="J35" s="570"/>
      <c r="K35" s="570"/>
      <c r="L35" s="570"/>
      <c r="M35" s="570">
        <f>SUM(M37:P50)</f>
        <v>331</v>
      </c>
      <c r="N35" s="570"/>
      <c r="O35" s="570"/>
      <c r="P35" s="570"/>
      <c r="Q35" s="994">
        <f>SUM(Q37:T50)</f>
        <v>346</v>
      </c>
      <c r="R35" s="994"/>
      <c r="S35" s="994"/>
      <c r="T35" s="994"/>
      <c r="U35" s="570">
        <f>SUM(U37:Y50)</f>
        <v>13763</v>
      </c>
      <c r="V35" s="570"/>
      <c r="W35" s="570"/>
      <c r="X35" s="570"/>
      <c r="Y35" s="570"/>
      <c r="Z35" s="570">
        <f>SUM(Z37:AC50)</f>
        <v>44</v>
      </c>
      <c r="AA35" s="570"/>
      <c r="AB35" s="570"/>
      <c r="AC35" s="570"/>
      <c r="AD35" s="570">
        <f>SUM(AD37:AH50)</f>
        <v>477</v>
      </c>
      <c r="AE35" s="570"/>
      <c r="AF35" s="570"/>
      <c r="AG35" s="570"/>
      <c r="AH35" s="570"/>
      <c r="AI35" s="991">
        <f>SUM(AI37:AQ50)</f>
        <v>0</v>
      </c>
      <c r="AJ35" s="991"/>
      <c r="AK35" s="991"/>
      <c r="AL35" s="991"/>
      <c r="AM35" s="991"/>
      <c r="AN35" s="991"/>
      <c r="AO35" s="991"/>
      <c r="AP35" s="991"/>
      <c r="AQ35" s="991"/>
      <c r="AR35" s="10"/>
      <c r="AS35" s="10"/>
      <c r="AT35" s="10"/>
      <c r="AU35" s="10"/>
      <c r="AV35" s="10"/>
      <c r="AW35" s="10"/>
      <c r="AX35" s="10"/>
    </row>
    <row r="36" spans="1:50" ht="15" customHeight="1">
      <c r="A36" s="508"/>
      <c r="B36" s="508"/>
      <c r="C36" s="508"/>
      <c r="D36" s="508"/>
      <c r="E36" s="508"/>
      <c r="F36" s="508"/>
      <c r="G36" s="508"/>
      <c r="H36" s="509"/>
      <c r="I36" s="592"/>
      <c r="J36" s="592"/>
      <c r="K36" s="592"/>
      <c r="L36" s="592"/>
      <c r="M36" s="592"/>
      <c r="N36" s="592"/>
      <c r="O36" s="592"/>
      <c r="P36" s="592"/>
      <c r="Q36" s="592"/>
      <c r="R36" s="592"/>
      <c r="S36" s="592"/>
      <c r="T36" s="592"/>
      <c r="U36" s="592"/>
      <c r="V36" s="592"/>
      <c r="W36" s="592"/>
      <c r="X36" s="592"/>
      <c r="Y36" s="592"/>
      <c r="Z36" s="592"/>
      <c r="AA36" s="592"/>
      <c r="AB36" s="592"/>
      <c r="AC36" s="592"/>
      <c r="AD36" s="592"/>
      <c r="AE36" s="592"/>
      <c r="AF36" s="592"/>
      <c r="AG36" s="592"/>
      <c r="AH36" s="592"/>
      <c r="AI36" s="989"/>
      <c r="AJ36" s="989"/>
      <c r="AK36" s="989"/>
      <c r="AL36" s="989"/>
      <c r="AM36" s="989"/>
      <c r="AN36" s="989"/>
      <c r="AO36" s="989"/>
      <c r="AP36" s="989"/>
      <c r="AQ36" s="989"/>
      <c r="AR36" s="64"/>
      <c r="AS36" s="64"/>
      <c r="AT36" s="64"/>
      <c r="AU36" s="64"/>
      <c r="AV36" s="64"/>
      <c r="AW36" s="64"/>
      <c r="AX36" s="64"/>
    </row>
    <row r="37" spans="1:50" ht="15" customHeight="1">
      <c r="A37" s="508" t="s">
        <v>792</v>
      </c>
      <c r="B37" s="508"/>
      <c r="C37" s="508"/>
      <c r="D37" s="508"/>
      <c r="E37" s="508"/>
      <c r="F37" s="508"/>
      <c r="G37" s="508"/>
      <c r="H37" s="509"/>
      <c r="I37" s="592">
        <v>3</v>
      </c>
      <c r="J37" s="592"/>
      <c r="K37" s="592"/>
      <c r="L37" s="592"/>
      <c r="M37" s="592">
        <v>31</v>
      </c>
      <c r="N37" s="592"/>
      <c r="O37" s="592"/>
      <c r="P37" s="592"/>
      <c r="Q37" s="592">
        <v>29</v>
      </c>
      <c r="R37" s="592"/>
      <c r="S37" s="592"/>
      <c r="T37" s="592"/>
      <c r="U37" s="592">
        <v>1181</v>
      </c>
      <c r="V37" s="592"/>
      <c r="W37" s="592"/>
      <c r="X37" s="592"/>
      <c r="Y37" s="592"/>
      <c r="Z37" s="988">
        <v>0</v>
      </c>
      <c r="AA37" s="988"/>
      <c r="AB37" s="988"/>
      <c r="AC37" s="988"/>
      <c r="AD37" s="988">
        <v>0</v>
      </c>
      <c r="AE37" s="988"/>
      <c r="AF37" s="988"/>
      <c r="AG37" s="988"/>
      <c r="AH37" s="988"/>
      <c r="AI37" s="988">
        <v>0</v>
      </c>
      <c r="AJ37" s="988"/>
      <c r="AK37" s="988"/>
      <c r="AL37" s="988"/>
      <c r="AM37" s="988"/>
      <c r="AN37" s="988"/>
      <c r="AO37" s="988"/>
      <c r="AP37" s="988"/>
      <c r="AQ37" s="988"/>
      <c r="AR37" s="64"/>
      <c r="AS37" s="64"/>
      <c r="AT37" s="64"/>
      <c r="AU37" s="64"/>
      <c r="AV37" s="64"/>
      <c r="AW37" s="64"/>
      <c r="AX37" s="64"/>
    </row>
    <row r="38" spans="1:50" ht="15" customHeight="1">
      <c r="A38" s="508" t="s">
        <v>791</v>
      </c>
      <c r="B38" s="508"/>
      <c r="C38" s="508"/>
      <c r="D38" s="508"/>
      <c r="E38" s="508"/>
      <c r="F38" s="508"/>
      <c r="G38" s="508"/>
      <c r="H38" s="509"/>
      <c r="I38" s="592">
        <v>3</v>
      </c>
      <c r="J38" s="592"/>
      <c r="K38" s="592"/>
      <c r="L38" s="592"/>
      <c r="M38" s="592">
        <v>31</v>
      </c>
      <c r="N38" s="592"/>
      <c r="O38" s="592"/>
      <c r="P38" s="592"/>
      <c r="Q38" s="592">
        <v>29</v>
      </c>
      <c r="R38" s="592"/>
      <c r="S38" s="592"/>
      <c r="T38" s="592"/>
      <c r="U38" s="592">
        <v>1193</v>
      </c>
      <c r="V38" s="592"/>
      <c r="W38" s="592"/>
      <c r="X38" s="592"/>
      <c r="Y38" s="592"/>
      <c r="Z38" s="592">
        <v>4</v>
      </c>
      <c r="AA38" s="592"/>
      <c r="AB38" s="592"/>
      <c r="AC38" s="592"/>
      <c r="AD38" s="592">
        <v>55</v>
      </c>
      <c r="AE38" s="592"/>
      <c r="AF38" s="592"/>
      <c r="AG38" s="592"/>
      <c r="AH38" s="592"/>
      <c r="AI38" s="988">
        <v>0</v>
      </c>
      <c r="AJ38" s="988"/>
      <c r="AK38" s="988"/>
      <c r="AL38" s="988"/>
      <c r="AM38" s="988"/>
      <c r="AN38" s="988"/>
      <c r="AO38" s="988"/>
      <c r="AP38" s="988"/>
      <c r="AQ38" s="988"/>
      <c r="AR38" s="64"/>
      <c r="AS38" s="64"/>
      <c r="AT38" s="64"/>
      <c r="AU38" s="64"/>
      <c r="AV38" s="64"/>
      <c r="AW38" s="64"/>
      <c r="AX38" s="64"/>
    </row>
    <row r="39" spans="1:50" ht="15" customHeight="1">
      <c r="A39" s="508" t="s">
        <v>790</v>
      </c>
      <c r="B39" s="508"/>
      <c r="C39" s="508"/>
      <c r="D39" s="508"/>
      <c r="E39" s="508"/>
      <c r="F39" s="508"/>
      <c r="G39" s="508"/>
      <c r="H39" s="509"/>
      <c r="I39" s="592">
        <v>3</v>
      </c>
      <c r="J39" s="592"/>
      <c r="K39" s="592"/>
      <c r="L39" s="592"/>
      <c r="M39" s="592">
        <v>36</v>
      </c>
      <c r="N39" s="592"/>
      <c r="O39" s="592"/>
      <c r="P39" s="592"/>
      <c r="Q39" s="592">
        <v>29</v>
      </c>
      <c r="R39" s="592"/>
      <c r="S39" s="592"/>
      <c r="T39" s="592"/>
      <c r="U39" s="592">
        <v>1182</v>
      </c>
      <c r="V39" s="592"/>
      <c r="W39" s="592"/>
      <c r="X39" s="592"/>
      <c r="Y39" s="592"/>
      <c r="Z39" s="592">
        <v>4</v>
      </c>
      <c r="AA39" s="592"/>
      <c r="AB39" s="592"/>
      <c r="AC39" s="592"/>
      <c r="AD39" s="592">
        <v>51</v>
      </c>
      <c r="AE39" s="592"/>
      <c r="AF39" s="592"/>
      <c r="AG39" s="592"/>
      <c r="AH39" s="592"/>
      <c r="AI39" s="988">
        <v>0</v>
      </c>
      <c r="AJ39" s="988"/>
      <c r="AK39" s="988"/>
      <c r="AL39" s="988"/>
      <c r="AM39" s="988"/>
      <c r="AN39" s="988"/>
      <c r="AO39" s="988"/>
      <c r="AP39" s="988"/>
      <c r="AQ39" s="988"/>
      <c r="AR39" s="64"/>
      <c r="AS39" s="64"/>
      <c r="AT39" s="64"/>
      <c r="AU39" s="64"/>
      <c r="AV39" s="64"/>
      <c r="AW39" s="64"/>
      <c r="AX39" s="64"/>
    </row>
    <row r="40" spans="1:50" ht="15" customHeight="1">
      <c r="A40" s="508" t="s">
        <v>789</v>
      </c>
      <c r="B40" s="508"/>
      <c r="C40" s="508"/>
      <c r="D40" s="508"/>
      <c r="E40" s="508"/>
      <c r="F40" s="508"/>
      <c r="G40" s="508"/>
      <c r="H40" s="509"/>
      <c r="I40" s="592">
        <v>3</v>
      </c>
      <c r="J40" s="592"/>
      <c r="K40" s="592"/>
      <c r="L40" s="592"/>
      <c r="M40" s="592">
        <v>34</v>
      </c>
      <c r="N40" s="592"/>
      <c r="O40" s="592"/>
      <c r="P40" s="592"/>
      <c r="Q40" s="592">
        <v>30</v>
      </c>
      <c r="R40" s="592"/>
      <c r="S40" s="592"/>
      <c r="T40" s="592"/>
      <c r="U40" s="592">
        <v>1251</v>
      </c>
      <c r="V40" s="592"/>
      <c r="W40" s="592"/>
      <c r="X40" s="592"/>
      <c r="Y40" s="592"/>
      <c r="Z40" s="592">
        <v>4</v>
      </c>
      <c r="AA40" s="592"/>
      <c r="AB40" s="592"/>
      <c r="AC40" s="592"/>
      <c r="AD40" s="592">
        <v>42</v>
      </c>
      <c r="AE40" s="592"/>
      <c r="AF40" s="592"/>
      <c r="AG40" s="592"/>
      <c r="AH40" s="592"/>
      <c r="AI40" s="988">
        <v>0</v>
      </c>
      <c r="AJ40" s="988"/>
      <c r="AK40" s="988"/>
      <c r="AL40" s="988"/>
      <c r="AM40" s="988"/>
      <c r="AN40" s="988"/>
      <c r="AO40" s="988"/>
      <c r="AP40" s="988"/>
      <c r="AQ40" s="988"/>
      <c r="AR40" s="64"/>
      <c r="AS40" s="64"/>
      <c r="AT40" s="64"/>
      <c r="AU40" s="64"/>
      <c r="AV40" s="64"/>
      <c r="AW40" s="64"/>
      <c r="AX40" s="64"/>
    </row>
    <row r="41" spans="1:50" ht="15" customHeight="1">
      <c r="A41" s="508" t="s">
        <v>788</v>
      </c>
      <c r="B41" s="508"/>
      <c r="C41" s="508"/>
      <c r="D41" s="508"/>
      <c r="E41" s="508"/>
      <c r="F41" s="508"/>
      <c r="G41" s="508"/>
      <c r="H41" s="509"/>
      <c r="I41" s="592">
        <v>3</v>
      </c>
      <c r="J41" s="592"/>
      <c r="K41" s="592"/>
      <c r="L41" s="592"/>
      <c r="M41" s="592">
        <v>35</v>
      </c>
      <c r="N41" s="592"/>
      <c r="O41" s="592"/>
      <c r="P41" s="592"/>
      <c r="Q41" s="592">
        <v>30</v>
      </c>
      <c r="R41" s="592"/>
      <c r="S41" s="592"/>
      <c r="T41" s="592"/>
      <c r="U41" s="592">
        <v>1218</v>
      </c>
      <c r="V41" s="592"/>
      <c r="W41" s="592"/>
      <c r="X41" s="592"/>
      <c r="Y41" s="592"/>
      <c r="Z41" s="592">
        <v>4</v>
      </c>
      <c r="AA41" s="592"/>
      <c r="AB41" s="592"/>
      <c r="AC41" s="592"/>
      <c r="AD41" s="592">
        <v>38</v>
      </c>
      <c r="AE41" s="592"/>
      <c r="AF41" s="592"/>
      <c r="AG41" s="592"/>
      <c r="AH41" s="592"/>
      <c r="AI41" s="988">
        <v>0</v>
      </c>
      <c r="AJ41" s="988"/>
      <c r="AK41" s="988"/>
      <c r="AL41" s="988"/>
      <c r="AM41" s="988"/>
      <c r="AN41" s="988"/>
      <c r="AO41" s="988"/>
      <c r="AP41" s="988"/>
      <c r="AQ41" s="988"/>
      <c r="AR41" s="64"/>
      <c r="AS41" s="64"/>
      <c r="AT41" s="64"/>
      <c r="AU41" s="64"/>
      <c r="AV41" s="64"/>
      <c r="AW41" s="64"/>
      <c r="AX41" s="64"/>
    </row>
    <row r="42" spans="1:50" ht="15" customHeight="1">
      <c r="A42" s="508"/>
      <c r="B42" s="508"/>
      <c r="C42" s="508"/>
      <c r="D42" s="508"/>
      <c r="E42" s="508"/>
      <c r="F42" s="508"/>
      <c r="G42" s="508"/>
      <c r="H42" s="509"/>
      <c r="I42" s="592"/>
      <c r="J42" s="592"/>
      <c r="K42" s="592"/>
      <c r="L42" s="592"/>
      <c r="M42" s="592"/>
      <c r="N42" s="592"/>
      <c r="O42" s="592"/>
      <c r="P42" s="592"/>
      <c r="Q42" s="592"/>
      <c r="R42" s="592"/>
      <c r="S42" s="592"/>
      <c r="T42" s="592"/>
      <c r="U42" s="592"/>
      <c r="V42" s="592"/>
      <c r="W42" s="592"/>
      <c r="X42" s="592"/>
      <c r="Y42" s="592"/>
      <c r="Z42" s="592"/>
      <c r="AA42" s="592"/>
      <c r="AB42" s="592"/>
      <c r="AC42" s="592"/>
      <c r="AD42" s="592"/>
      <c r="AE42" s="592"/>
      <c r="AF42" s="592"/>
      <c r="AG42" s="592"/>
      <c r="AH42" s="592"/>
      <c r="AI42" s="989"/>
      <c r="AJ42" s="989"/>
      <c r="AK42" s="989"/>
      <c r="AL42" s="989"/>
      <c r="AM42" s="989"/>
      <c r="AN42" s="989"/>
      <c r="AO42" s="989"/>
      <c r="AP42" s="989"/>
      <c r="AQ42" s="989"/>
      <c r="AR42" s="64"/>
      <c r="AS42" s="64"/>
      <c r="AT42" s="64"/>
      <c r="AU42" s="64"/>
      <c r="AV42" s="64"/>
      <c r="AW42" s="64"/>
      <c r="AX42" s="64"/>
    </row>
    <row r="43" spans="1:50" ht="15" customHeight="1">
      <c r="A43" s="508" t="s">
        <v>787</v>
      </c>
      <c r="B43" s="508"/>
      <c r="C43" s="508"/>
      <c r="D43" s="508"/>
      <c r="E43" s="508"/>
      <c r="F43" s="508"/>
      <c r="G43" s="508"/>
      <c r="H43" s="509"/>
      <c r="I43" s="592">
        <v>3</v>
      </c>
      <c r="J43" s="592"/>
      <c r="K43" s="592"/>
      <c r="L43" s="592"/>
      <c r="M43" s="592">
        <v>28</v>
      </c>
      <c r="N43" s="592"/>
      <c r="O43" s="592"/>
      <c r="P43" s="592"/>
      <c r="Q43" s="592">
        <v>29</v>
      </c>
      <c r="R43" s="592"/>
      <c r="S43" s="592"/>
      <c r="T43" s="592"/>
      <c r="U43" s="592">
        <v>1135</v>
      </c>
      <c r="V43" s="592"/>
      <c r="W43" s="592"/>
      <c r="X43" s="592"/>
      <c r="Y43" s="592"/>
      <c r="Z43" s="592">
        <v>4</v>
      </c>
      <c r="AA43" s="592"/>
      <c r="AB43" s="592"/>
      <c r="AC43" s="592"/>
      <c r="AD43" s="592">
        <v>23</v>
      </c>
      <c r="AE43" s="592"/>
      <c r="AF43" s="592"/>
      <c r="AG43" s="592"/>
      <c r="AH43" s="592"/>
      <c r="AI43" s="988">
        <v>0</v>
      </c>
      <c r="AJ43" s="988"/>
      <c r="AK43" s="988"/>
      <c r="AL43" s="988"/>
      <c r="AM43" s="988"/>
      <c r="AN43" s="988"/>
      <c r="AO43" s="988"/>
      <c r="AP43" s="988"/>
      <c r="AQ43" s="988"/>
      <c r="AR43" s="64"/>
      <c r="AS43" s="64"/>
      <c r="AT43" s="64"/>
      <c r="AU43" s="64"/>
      <c r="AV43" s="64"/>
      <c r="AW43" s="64"/>
      <c r="AX43" s="64"/>
    </row>
    <row r="44" spans="1:50" ht="15" customHeight="1">
      <c r="A44" s="508" t="s">
        <v>786</v>
      </c>
      <c r="B44" s="508"/>
      <c r="C44" s="508"/>
      <c r="D44" s="508"/>
      <c r="E44" s="508"/>
      <c r="F44" s="508"/>
      <c r="G44" s="508"/>
      <c r="H44" s="509"/>
      <c r="I44" s="592">
        <v>3</v>
      </c>
      <c r="J44" s="592"/>
      <c r="K44" s="592"/>
      <c r="L44" s="592"/>
      <c r="M44" s="592">
        <v>29</v>
      </c>
      <c r="N44" s="592"/>
      <c r="O44" s="592"/>
      <c r="P44" s="592"/>
      <c r="Q44" s="592">
        <v>30</v>
      </c>
      <c r="R44" s="592"/>
      <c r="S44" s="592"/>
      <c r="T44" s="592"/>
      <c r="U44" s="592">
        <v>1160</v>
      </c>
      <c r="V44" s="592"/>
      <c r="W44" s="592"/>
      <c r="X44" s="592"/>
      <c r="Y44" s="592"/>
      <c r="Z44" s="592">
        <v>4</v>
      </c>
      <c r="AA44" s="592"/>
      <c r="AB44" s="592"/>
      <c r="AC44" s="592"/>
      <c r="AD44" s="592">
        <v>25</v>
      </c>
      <c r="AE44" s="592"/>
      <c r="AF44" s="592"/>
      <c r="AG44" s="592"/>
      <c r="AH44" s="592"/>
      <c r="AI44" s="988">
        <v>0</v>
      </c>
      <c r="AJ44" s="988"/>
      <c r="AK44" s="988"/>
      <c r="AL44" s="988"/>
      <c r="AM44" s="988"/>
      <c r="AN44" s="988"/>
      <c r="AO44" s="988"/>
      <c r="AP44" s="988"/>
      <c r="AQ44" s="988"/>
      <c r="AR44" s="64"/>
      <c r="AS44" s="64"/>
      <c r="AT44" s="64"/>
      <c r="AU44" s="64"/>
      <c r="AV44" s="64"/>
      <c r="AW44" s="64"/>
      <c r="AX44" s="64"/>
    </row>
    <row r="45" spans="1:43" ht="15" customHeight="1">
      <c r="A45" s="508" t="s">
        <v>785</v>
      </c>
      <c r="B45" s="508"/>
      <c r="C45" s="508"/>
      <c r="D45" s="508"/>
      <c r="E45" s="508"/>
      <c r="F45" s="508"/>
      <c r="G45" s="508"/>
      <c r="H45" s="509"/>
      <c r="I45" s="592">
        <v>3</v>
      </c>
      <c r="J45" s="592"/>
      <c r="K45" s="592"/>
      <c r="L45" s="592"/>
      <c r="M45" s="592">
        <v>19</v>
      </c>
      <c r="N45" s="592"/>
      <c r="O45" s="592"/>
      <c r="P45" s="592"/>
      <c r="Q45" s="592">
        <v>29</v>
      </c>
      <c r="R45" s="592"/>
      <c r="S45" s="592"/>
      <c r="T45" s="592"/>
      <c r="U45" s="592">
        <v>1124</v>
      </c>
      <c r="V45" s="592"/>
      <c r="W45" s="592"/>
      <c r="X45" s="592"/>
      <c r="Y45" s="592"/>
      <c r="Z45" s="592">
        <v>4</v>
      </c>
      <c r="AA45" s="592"/>
      <c r="AB45" s="592"/>
      <c r="AC45" s="592"/>
      <c r="AD45" s="592">
        <v>46</v>
      </c>
      <c r="AE45" s="592"/>
      <c r="AF45" s="592"/>
      <c r="AG45" s="592"/>
      <c r="AH45" s="592"/>
      <c r="AI45" s="988">
        <v>0</v>
      </c>
      <c r="AJ45" s="988"/>
      <c r="AK45" s="988"/>
      <c r="AL45" s="988"/>
      <c r="AM45" s="988"/>
      <c r="AN45" s="988"/>
      <c r="AO45" s="988"/>
      <c r="AP45" s="988"/>
      <c r="AQ45" s="988"/>
    </row>
    <row r="46" spans="1:43" ht="15" customHeight="1">
      <c r="A46" s="508" t="s">
        <v>784</v>
      </c>
      <c r="B46" s="508"/>
      <c r="C46" s="508"/>
      <c r="D46" s="508"/>
      <c r="E46" s="508"/>
      <c r="F46" s="508"/>
      <c r="G46" s="508"/>
      <c r="H46" s="509"/>
      <c r="I46" s="592">
        <v>3</v>
      </c>
      <c r="J46" s="592"/>
      <c r="K46" s="592"/>
      <c r="L46" s="592"/>
      <c r="M46" s="592">
        <v>19</v>
      </c>
      <c r="N46" s="592"/>
      <c r="O46" s="592"/>
      <c r="P46" s="592"/>
      <c r="Q46" s="592">
        <v>27</v>
      </c>
      <c r="R46" s="592"/>
      <c r="S46" s="592"/>
      <c r="T46" s="592"/>
      <c r="U46" s="592">
        <v>981</v>
      </c>
      <c r="V46" s="592"/>
      <c r="W46" s="592"/>
      <c r="X46" s="592"/>
      <c r="Y46" s="592"/>
      <c r="Z46" s="592">
        <v>4</v>
      </c>
      <c r="AA46" s="592"/>
      <c r="AB46" s="592"/>
      <c r="AC46" s="592"/>
      <c r="AD46" s="592">
        <v>62</v>
      </c>
      <c r="AE46" s="592"/>
      <c r="AF46" s="592"/>
      <c r="AG46" s="592"/>
      <c r="AH46" s="592"/>
      <c r="AI46" s="988">
        <v>0</v>
      </c>
      <c r="AJ46" s="988"/>
      <c r="AK46" s="988"/>
      <c r="AL46" s="988"/>
      <c r="AM46" s="988"/>
      <c r="AN46" s="988"/>
      <c r="AO46" s="988"/>
      <c r="AP46" s="988"/>
      <c r="AQ46" s="988"/>
    </row>
    <row r="47" spans="1:43" ht="15" customHeight="1">
      <c r="A47" s="508" t="s">
        <v>783</v>
      </c>
      <c r="B47" s="508"/>
      <c r="C47" s="508"/>
      <c r="D47" s="508"/>
      <c r="E47" s="508"/>
      <c r="F47" s="508"/>
      <c r="G47" s="508"/>
      <c r="H47" s="509"/>
      <c r="I47" s="592">
        <v>3</v>
      </c>
      <c r="J47" s="592"/>
      <c r="K47" s="592"/>
      <c r="L47" s="592"/>
      <c r="M47" s="592">
        <v>22</v>
      </c>
      <c r="N47" s="592"/>
      <c r="O47" s="592"/>
      <c r="P47" s="592"/>
      <c r="Q47" s="592">
        <v>27</v>
      </c>
      <c r="R47" s="592"/>
      <c r="S47" s="592"/>
      <c r="T47" s="592"/>
      <c r="U47" s="592">
        <v>1083</v>
      </c>
      <c r="V47" s="592"/>
      <c r="W47" s="592"/>
      <c r="X47" s="592"/>
      <c r="Y47" s="592"/>
      <c r="Z47" s="592">
        <v>4</v>
      </c>
      <c r="AA47" s="592"/>
      <c r="AB47" s="592"/>
      <c r="AC47" s="592"/>
      <c r="AD47" s="592">
        <v>51</v>
      </c>
      <c r="AE47" s="592"/>
      <c r="AF47" s="592"/>
      <c r="AG47" s="592"/>
      <c r="AH47" s="592"/>
      <c r="AI47" s="988">
        <v>0</v>
      </c>
      <c r="AJ47" s="988"/>
      <c r="AK47" s="988"/>
      <c r="AL47" s="988"/>
      <c r="AM47" s="988"/>
      <c r="AN47" s="988"/>
      <c r="AO47" s="988"/>
      <c r="AP47" s="988"/>
      <c r="AQ47" s="988"/>
    </row>
    <row r="48" spans="1:43" ht="15" customHeight="1">
      <c r="A48" s="508" t="s">
        <v>371</v>
      </c>
      <c r="B48" s="508"/>
      <c r="C48" s="508"/>
      <c r="D48" s="508"/>
      <c r="E48" s="508"/>
      <c r="F48" s="508"/>
      <c r="G48" s="508"/>
      <c r="H48" s="509"/>
      <c r="I48" s="592"/>
      <c r="J48" s="592"/>
      <c r="K48" s="592"/>
      <c r="L48" s="592"/>
      <c r="M48" s="592"/>
      <c r="N48" s="592"/>
      <c r="O48" s="592"/>
      <c r="P48" s="592"/>
      <c r="Q48" s="592"/>
      <c r="R48" s="592"/>
      <c r="S48" s="592"/>
      <c r="T48" s="592"/>
      <c r="U48" s="592"/>
      <c r="V48" s="592"/>
      <c r="W48" s="592"/>
      <c r="X48" s="592"/>
      <c r="Y48" s="592"/>
      <c r="Z48" s="592"/>
      <c r="AA48" s="592"/>
      <c r="AB48" s="592"/>
      <c r="AC48" s="592"/>
      <c r="AD48" s="592"/>
      <c r="AE48" s="592"/>
      <c r="AF48" s="592"/>
      <c r="AG48" s="592"/>
      <c r="AH48" s="592"/>
      <c r="AI48" s="989"/>
      <c r="AJ48" s="989"/>
      <c r="AK48" s="989"/>
      <c r="AL48" s="989"/>
      <c r="AM48" s="989"/>
      <c r="AN48" s="989"/>
      <c r="AO48" s="989"/>
      <c r="AP48" s="989"/>
      <c r="AQ48" s="989"/>
    </row>
    <row r="49" spans="1:43" ht="15" customHeight="1">
      <c r="A49" s="508" t="s">
        <v>782</v>
      </c>
      <c r="B49" s="508"/>
      <c r="C49" s="508"/>
      <c r="D49" s="508"/>
      <c r="E49" s="508"/>
      <c r="F49" s="508"/>
      <c r="G49" s="508"/>
      <c r="H49" s="509"/>
      <c r="I49" s="592">
        <v>3</v>
      </c>
      <c r="J49" s="592"/>
      <c r="K49" s="592"/>
      <c r="L49" s="592"/>
      <c r="M49" s="592">
        <v>28</v>
      </c>
      <c r="N49" s="592"/>
      <c r="O49" s="592"/>
      <c r="P49" s="592"/>
      <c r="Q49" s="592">
        <v>27</v>
      </c>
      <c r="R49" s="592"/>
      <c r="S49" s="592"/>
      <c r="T49" s="592"/>
      <c r="U49" s="592">
        <v>1118</v>
      </c>
      <c r="V49" s="592"/>
      <c r="W49" s="592"/>
      <c r="X49" s="592"/>
      <c r="Y49" s="592"/>
      <c r="Z49" s="592">
        <v>4</v>
      </c>
      <c r="AA49" s="592"/>
      <c r="AB49" s="592"/>
      <c r="AC49" s="592"/>
      <c r="AD49" s="592">
        <v>45</v>
      </c>
      <c r="AE49" s="592"/>
      <c r="AF49" s="592"/>
      <c r="AG49" s="592"/>
      <c r="AH49" s="592"/>
      <c r="AI49" s="988">
        <v>0</v>
      </c>
      <c r="AJ49" s="988"/>
      <c r="AK49" s="988"/>
      <c r="AL49" s="988"/>
      <c r="AM49" s="988"/>
      <c r="AN49" s="988"/>
      <c r="AO49" s="988"/>
      <c r="AP49" s="988"/>
      <c r="AQ49" s="988"/>
    </row>
    <row r="50" spans="1:43" ht="15" customHeight="1">
      <c r="A50" s="501" t="s">
        <v>781</v>
      </c>
      <c r="B50" s="501"/>
      <c r="C50" s="501"/>
      <c r="D50" s="501"/>
      <c r="E50" s="501"/>
      <c r="F50" s="501"/>
      <c r="G50" s="501"/>
      <c r="H50" s="502"/>
      <c r="I50" s="771">
        <v>3</v>
      </c>
      <c r="J50" s="643"/>
      <c r="K50" s="643"/>
      <c r="L50" s="643"/>
      <c r="M50" s="643">
        <v>19</v>
      </c>
      <c r="N50" s="643"/>
      <c r="O50" s="643"/>
      <c r="P50" s="643"/>
      <c r="Q50" s="993">
        <v>30</v>
      </c>
      <c r="R50" s="993"/>
      <c r="S50" s="993"/>
      <c r="T50" s="993"/>
      <c r="U50" s="643">
        <v>1137</v>
      </c>
      <c r="V50" s="643"/>
      <c r="W50" s="643"/>
      <c r="X50" s="643"/>
      <c r="Y50" s="643"/>
      <c r="Z50" s="643">
        <v>4</v>
      </c>
      <c r="AA50" s="643"/>
      <c r="AB50" s="643"/>
      <c r="AC50" s="643"/>
      <c r="AD50" s="643">
        <v>39</v>
      </c>
      <c r="AE50" s="643"/>
      <c r="AF50" s="643"/>
      <c r="AG50" s="643"/>
      <c r="AH50" s="643"/>
      <c r="AI50" s="990">
        <v>0</v>
      </c>
      <c r="AJ50" s="990"/>
      <c r="AK50" s="990"/>
      <c r="AL50" s="990"/>
      <c r="AM50" s="990"/>
      <c r="AN50" s="990"/>
      <c r="AO50" s="990"/>
      <c r="AP50" s="990"/>
      <c r="AQ50" s="990"/>
    </row>
    <row r="51" spans="1:14" ht="13.5" customHeight="1">
      <c r="A51" s="12" t="s">
        <v>553</v>
      </c>
      <c r="H51" s="27"/>
      <c r="I51" s="13"/>
      <c r="J51" s="28"/>
      <c r="M51" s="13"/>
      <c r="N51" s="8"/>
    </row>
    <row r="52" spans="1:14" ht="13.5" customHeight="1">
      <c r="A52" s="12" t="s">
        <v>554</v>
      </c>
      <c r="H52" s="27"/>
      <c r="I52" s="13"/>
      <c r="J52" s="31"/>
      <c r="M52" s="37"/>
      <c r="N52" s="8"/>
    </row>
    <row r="53" spans="1:14" ht="13.5" customHeight="1">
      <c r="A53" s="12" t="s">
        <v>555</v>
      </c>
      <c r="H53" s="27"/>
      <c r="I53" s="13"/>
      <c r="J53" s="28"/>
      <c r="M53" s="10"/>
      <c r="N53" s="8"/>
    </row>
    <row r="54" spans="1:14" ht="13.5" customHeight="1">
      <c r="A54" s="125" t="s">
        <v>824</v>
      </c>
      <c r="H54" s="27"/>
      <c r="I54" s="15"/>
      <c r="J54" s="28"/>
      <c r="M54" s="13"/>
      <c r="N54" s="8"/>
    </row>
    <row r="55" spans="8:14" ht="13.5" customHeight="1">
      <c r="H55" s="27"/>
      <c r="I55" s="13"/>
      <c r="J55" s="31"/>
      <c r="M55" s="10"/>
      <c r="N55" s="8"/>
    </row>
    <row r="56" spans="8:14" ht="13.5" customHeight="1">
      <c r="H56" s="27"/>
      <c r="I56" s="13"/>
      <c r="J56" s="28"/>
      <c r="M56" s="13"/>
      <c r="N56" s="8"/>
    </row>
    <row r="57" spans="8:10" ht="13.5" customHeight="1">
      <c r="H57" s="27"/>
      <c r="I57" s="10"/>
      <c r="J57" s="28"/>
    </row>
    <row r="58" spans="8:10" ht="13.5" customHeight="1">
      <c r="H58" s="27"/>
      <c r="I58" s="13"/>
      <c r="J58" s="28"/>
    </row>
    <row r="59" spans="8:10" ht="13.5" customHeight="1">
      <c r="H59" s="27"/>
      <c r="I59" s="13"/>
      <c r="J59" s="28"/>
    </row>
    <row r="60" spans="8:10" ht="13.5" customHeight="1">
      <c r="H60" s="27"/>
      <c r="I60" s="13"/>
      <c r="J60" s="28"/>
    </row>
    <row r="61" spans="8:10" ht="13.5" customHeight="1">
      <c r="H61" s="27"/>
      <c r="I61" s="13"/>
      <c r="J61" s="28"/>
    </row>
    <row r="62" spans="8:10" ht="13.5" customHeight="1">
      <c r="H62" s="27"/>
      <c r="I62" s="15"/>
      <c r="J62" s="28"/>
    </row>
    <row r="63" spans="8:10" ht="13.5" customHeight="1">
      <c r="H63" s="27"/>
      <c r="I63" s="13"/>
      <c r="J63" s="31"/>
    </row>
    <row r="64" spans="8:10" ht="13.5" customHeight="1">
      <c r="H64" s="27"/>
      <c r="I64" s="13"/>
      <c r="J64" s="28"/>
    </row>
    <row r="65" spans="8:10" ht="4.5" customHeight="1">
      <c r="H65" s="27"/>
      <c r="I65" s="10"/>
      <c r="J65" s="28"/>
    </row>
    <row r="66" spans="8:10" ht="11.25" customHeight="1">
      <c r="H66" s="27"/>
      <c r="I66" s="13"/>
      <c r="J66" s="31"/>
    </row>
    <row r="67" spans="8:10" ht="11.25" customHeight="1">
      <c r="H67" s="27"/>
      <c r="I67" s="13"/>
      <c r="J67" s="15"/>
    </row>
    <row r="68" ht="11.25" customHeight="1">
      <c r="H68" s="27"/>
    </row>
    <row r="69" ht="11.25" customHeight="1"/>
    <row r="70" ht="11.25" customHeight="1"/>
  </sheetData>
  <sheetProtection/>
  <mergeCells count="313">
    <mergeCell ref="A38:H38"/>
    <mergeCell ref="A39:H39"/>
    <mergeCell ref="A40:H40"/>
    <mergeCell ref="A41:H41"/>
    <mergeCell ref="A36:H36"/>
    <mergeCell ref="Z36:AC36"/>
    <mergeCell ref="Q41:T41"/>
    <mergeCell ref="U38:Y38"/>
    <mergeCell ref="U39:Y39"/>
    <mergeCell ref="U40:Y40"/>
    <mergeCell ref="AD36:AH36"/>
    <mergeCell ref="AI36:AQ36"/>
    <mergeCell ref="Z37:AC37"/>
    <mergeCell ref="AD37:AH37"/>
    <mergeCell ref="AD38:AH38"/>
    <mergeCell ref="AD39:AH39"/>
    <mergeCell ref="U36:Y36"/>
    <mergeCell ref="I37:L37"/>
    <mergeCell ref="U37:Y37"/>
    <mergeCell ref="I41:L41"/>
    <mergeCell ref="Z38:AC38"/>
    <mergeCell ref="Z39:AC39"/>
    <mergeCell ref="Z40:AC40"/>
    <mergeCell ref="A19:H19"/>
    <mergeCell ref="A20:H20"/>
    <mergeCell ref="A37:H37"/>
    <mergeCell ref="I36:L36"/>
    <mergeCell ref="M36:P36"/>
    <mergeCell ref="Q36:T36"/>
    <mergeCell ref="AC7:AG7"/>
    <mergeCell ref="X8:AB8"/>
    <mergeCell ref="AC8:AG8"/>
    <mergeCell ref="AH8:AL8"/>
    <mergeCell ref="X7:AB7"/>
    <mergeCell ref="A16:H16"/>
    <mergeCell ref="S10:W10"/>
    <mergeCell ref="A21:H21"/>
    <mergeCell ref="A23:H23"/>
    <mergeCell ref="A33:H33"/>
    <mergeCell ref="N16:R16"/>
    <mergeCell ref="AH9:AL9"/>
    <mergeCell ref="A17:H17"/>
    <mergeCell ref="I19:M19"/>
    <mergeCell ref="I17:M17"/>
    <mergeCell ref="A22:H22"/>
    <mergeCell ref="A13:H13"/>
    <mergeCell ref="I9:M9"/>
    <mergeCell ref="I12:M12"/>
    <mergeCell ref="N7:R7"/>
    <mergeCell ref="S7:W7"/>
    <mergeCell ref="N8:R8"/>
    <mergeCell ref="S8:W8"/>
    <mergeCell ref="I7:M7"/>
    <mergeCell ref="I11:M11"/>
    <mergeCell ref="N10:R10"/>
    <mergeCell ref="A6:H6"/>
    <mergeCell ref="A8:H8"/>
    <mergeCell ref="A10:H10"/>
    <mergeCell ref="A9:H9"/>
    <mergeCell ref="A7:H7"/>
    <mergeCell ref="I22:M22"/>
    <mergeCell ref="A14:H14"/>
    <mergeCell ref="A15:H15"/>
    <mergeCell ref="A12:H12"/>
    <mergeCell ref="A11:H11"/>
    <mergeCell ref="I23:M23"/>
    <mergeCell ref="I16:M16"/>
    <mergeCell ref="I18:M18"/>
    <mergeCell ref="I20:M20"/>
    <mergeCell ref="I21:M21"/>
    <mergeCell ref="A45:H45"/>
    <mergeCell ref="I42:L42"/>
    <mergeCell ref="A34:H34"/>
    <mergeCell ref="A35:H35"/>
    <mergeCell ref="A18:H18"/>
    <mergeCell ref="A46:H46"/>
    <mergeCell ref="A47:H47"/>
    <mergeCell ref="A48:H48"/>
    <mergeCell ref="A42:H42"/>
    <mergeCell ref="A43:H43"/>
    <mergeCell ref="A44:H44"/>
    <mergeCell ref="A49:H49"/>
    <mergeCell ref="A50:H50"/>
    <mergeCell ref="I6:M6"/>
    <mergeCell ref="I8:M8"/>
    <mergeCell ref="I10:M10"/>
    <mergeCell ref="I13:M13"/>
    <mergeCell ref="I14:M14"/>
    <mergeCell ref="I15:M15"/>
    <mergeCell ref="I47:L47"/>
    <mergeCell ref="I48:L48"/>
    <mergeCell ref="N6:R6"/>
    <mergeCell ref="S6:W6"/>
    <mergeCell ref="X6:AB6"/>
    <mergeCell ref="AC6:AG6"/>
    <mergeCell ref="X11:AB11"/>
    <mergeCell ref="AC11:AG11"/>
    <mergeCell ref="X9:AB9"/>
    <mergeCell ref="AC9:AG9"/>
    <mergeCell ref="S9:W9"/>
    <mergeCell ref="N9:R9"/>
    <mergeCell ref="AM8:AQ8"/>
    <mergeCell ref="X10:AB10"/>
    <mergeCell ref="AC10:AG10"/>
    <mergeCell ref="AH10:AL10"/>
    <mergeCell ref="AM10:AQ10"/>
    <mergeCell ref="AM9:AQ9"/>
    <mergeCell ref="AH6:AL6"/>
    <mergeCell ref="AM6:AQ6"/>
    <mergeCell ref="AH7:AL7"/>
    <mergeCell ref="AM7:AQ7"/>
    <mergeCell ref="S16:W16"/>
    <mergeCell ref="N19:R19"/>
    <mergeCell ref="S19:W19"/>
    <mergeCell ref="N14:R14"/>
    <mergeCell ref="S14:W14"/>
    <mergeCell ref="N15:R15"/>
    <mergeCell ref="N17:R17"/>
    <mergeCell ref="S17:W17"/>
    <mergeCell ref="N18:R18"/>
    <mergeCell ref="N13:R13"/>
    <mergeCell ref="S13:W13"/>
    <mergeCell ref="S18:W18"/>
    <mergeCell ref="AH11:AL11"/>
    <mergeCell ref="AM11:AQ11"/>
    <mergeCell ref="N12:R12"/>
    <mergeCell ref="S12:W12"/>
    <mergeCell ref="X12:AB12"/>
    <mergeCell ref="AC12:AG12"/>
    <mergeCell ref="AH12:AL12"/>
    <mergeCell ref="AM12:AQ12"/>
    <mergeCell ref="N11:R11"/>
    <mergeCell ref="S11:W11"/>
    <mergeCell ref="AH13:AL13"/>
    <mergeCell ref="AM13:AQ13"/>
    <mergeCell ref="X13:AB13"/>
    <mergeCell ref="AC13:AG13"/>
    <mergeCell ref="X14:AB14"/>
    <mergeCell ref="AC14:AG14"/>
    <mergeCell ref="AH14:AL14"/>
    <mergeCell ref="AM14:AQ14"/>
    <mergeCell ref="AM18:AQ18"/>
    <mergeCell ref="AH17:AL17"/>
    <mergeCell ref="AM17:AQ17"/>
    <mergeCell ref="AH16:AL16"/>
    <mergeCell ref="AM16:AQ16"/>
    <mergeCell ref="X15:AB15"/>
    <mergeCell ref="AC15:AG15"/>
    <mergeCell ref="AH15:AL15"/>
    <mergeCell ref="AM15:AQ15"/>
    <mergeCell ref="X16:AB16"/>
    <mergeCell ref="AM19:AQ19"/>
    <mergeCell ref="AH20:AL20"/>
    <mergeCell ref="AM20:AQ20"/>
    <mergeCell ref="AH19:AL19"/>
    <mergeCell ref="X20:AB20"/>
    <mergeCell ref="AC20:AG20"/>
    <mergeCell ref="X19:AB19"/>
    <mergeCell ref="AC19:AG19"/>
    <mergeCell ref="AM22:AQ22"/>
    <mergeCell ref="AM21:AQ21"/>
    <mergeCell ref="AH21:AL21"/>
    <mergeCell ref="N22:R22"/>
    <mergeCell ref="S22:W22"/>
    <mergeCell ref="X22:AB22"/>
    <mergeCell ref="AC22:AG22"/>
    <mergeCell ref="N21:R21"/>
    <mergeCell ref="S21:W21"/>
    <mergeCell ref="AC21:AG21"/>
    <mergeCell ref="Q33:T33"/>
    <mergeCell ref="Q35:T35"/>
    <mergeCell ref="AH23:AL23"/>
    <mergeCell ref="N23:R23"/>
    <mergeCell ref="S23:W23"/>
    <mergeCell ref="X23:AB23"/>
    <mergeCell ref="AC23:AG23"/>
    <mergeCell ref="U33:Y33"/>
    <mergeCell ref="AH22:AL22"/>
    <mergeCell ref="Q34:T34"/>
    <mergeCell ref="U35:Y35"/>
    <mergeCell ref="Z33:AC33"/>
    <mergeCell ref="I33:L33"/>
    <mergeCell ref="I35:L35"/>
    <mergeCell ref="M33:P33"/>
    <mergeCell ref="M35:P35"/>
    <mergeCell ref="I34:L34"/>
    <mergeCell ref="M34:P34"/>
    <mergeCell ref="Z35:AC35"/>
    <mergeCell ref="U34:Y34"/>
    <mergeCell ref="Z34:AC34"/>
    <mergeCell ref="AI33:AQ33"/>
    <mergeCell ref="AI35:AQ35"/>
    <mergeCell ref="AD34:AH34"/>
    <mergeCell ref="AI34:AQ34"/>
    <mergeCell ref="AD33:AH33"/>
    <mergeCell ref="AD35:AH35"/>
    <mergeCell ref="I46:L46"/>
    <mergeCell ref="M44:P44"/>
    <mergeCell ref="Q44:T44"/>
    <mergeCell ref="M45:P45"/>
    <mergeCell ref="Q45:T45"/>
    <mergeCell ref="M42:P42"/>
    <mergeCell ref="Q42:T42"/>
    <mergeCell ref="M43:P43"/>
    <mergeCell ref="Q43:T43"/>
    <mergeCell ref="M40:P40"/>
    <mergeCell ref="Q40:T40"/>
    <mergeCell ref="M41:P41"/>
    <mergeCell ref="I49:L49"/>
    <mergeCell ref="I38:L38"/>
    <mergeCell ref="I39:L39"/>
    <mergeCell ref="I40:L40"/>
    <mergeCell ref="I45:L45"/>
    <mergeCell ref="I43:L43"/>
    <mergeCell ref="I44:L44"/>
    <mergeCell ref="M46:P46"/>
    <mergeCell ref="Q46:T46"/>
    <mergeCell ref="M47:P47"/>
    <mergeCell ref="I50:L50"/>
    <mergeCell ref="M37:P37"/>
    <mergeCell ref="Q37:T37"/>
    <mergeCell ref="M38:P38"/>
    <mergeCell ref="Q38:T38"/>
    <mergeCell ref="M39:P39"/>
    <mergeCell ref="Q39:T39"/>
    <mergeCell ref="U41:Y41"/>
    <mergeCell ref="U42:Y42"/>
    <mergeCell ref="U45:Y45"/>
    <mergeCell ref="U46:Y46"/>
    <mergeCell ref="U43:Y43"/>
    <mergeCell ref="U44:Y44"/>
    <mergeCell ref="M50:P50"/>
    <mergeCell ref="Q50:T50"/>
    <mergeCell ref="U47:Y47"/>
    <mergeCell ref="U48:Y48"/>
    <mergeCell ref="M49:P49"/>
    <mergeCell ref="Q49:T49"/>
    <mergeCell ref="Q47:T47"/>
    <mergeCell ref="M48:P48"/>
    <mergeCell ref="Q48:T48"/>
    <mergeCell ref="Z49:AC49"/>
    <mergeCell ref="Z50:AC50"/>
    <mergeCell ref="U49:Y49"/>
    <mergeCell ref="U50:Y50"/>
    <mergeCell ref="AD45:AH45"/>
    <mergeCell ref="AD46:AH46"/>
    <mergeCell ref="Z45:AC45"/>
    <mergeCell ref="Z46:AC46"/>
    <mergeCell ref="Z47:AC47"/>
    <mergeCell ref="Z48:AC48"/>
    <mergeCell ref="AD40:AH40"/>
    <mergeCell ref="AD41:AH41"/>
    <mergeCell ref="AD42:AH42"/>
    <mergeCell ref="Z41:AC41"/>
    <mergeCell ref="AD43:AH43"/>
    <mergeCell ref="AD44:AH44"/>
    <mergeCell ref="Z42:AC42"/>
    <mergeCell ref="Z43:AC43"/>
    <mergeCell ref="Z44:AC44"/>
    <mergeCell ref="AI43:AQ43"/>
    <mergeCell ref="AI44:AQ44"/>
    <mergeCell ref="AI37:AQ37"/>
    <mergeCell ref="AI38:AQ38"/>
    <mergeCell ref="AI39:AQ39"/>
    <mergeCell ref="AI40:AQ40"/>
    <mergeCell ref="AI41:AQ41"/>
    <mergeCell ref="AI42:AQ42"/>
    <mergeCell ref="AI47:AQ47"/>
    <mergeCell ref="AI48:AQ48"/>
    <mergeCell ref="AI45:AQ45"/>
    <mergeCell ref="AI46:AQ46"/>
    <mergeCell ref="AD49:AH49"/>
    <mergeCell ref="AD50:AH50"/>
    <mergeCell ref="AI49:AQ49"/>
    <mergeCell ref="AI50:AQ50"/>
    <mergeCell ref="AD47:AH47"/>
    <mergeCell ref="AD48:AH48"/>
    <mergeCell ref="A1:AQ1"/>
    <mergeCell ref="I31:P31"/>
    <mergeCell ref="I30:P30"/>
    <mergeCell ref="Q30:Y31"/>
    <mergeCell ref="Z30:AH31"/>
    <mergeCell ref="A30:H32"/>
    <mergeCell ref="I32:L32"/>
    <mergeCell ref="M32:P32"/>
    <mergeCell ref="AM4:AQ5"/>
    <mergeCell ref="AM23:AQ23"/>
    <mergeCell ref="AD32:AH32"/>
    <mergeCell ref="AI32:AQ32"/>
    <mergeCell ref="AI30:AQ30"/>
    <mergeCell ref="AI31:AQ31"/>
    <mergeCell ref="A27:AQ27"/>
    <mergeCell ref="Z32:AC32"/>
    <mergeCell ref="Q32:T32"/>
    <mergeCell ref="U32:Y32"/>
    <mergeCell ref="N4:R5"/>
    <mergeCell ref="S4:W5"/>
    <mergeCell ref="X4:AB4"/>
    <mergeCell ref="X5:AB5"/>
    <mergeCell ref="X21:AB21"/>
    <mergeCell ref="X18:AB18"/>
    <mergeCell ref="X17:AB17"/>
    <mergeCell ref="S15:W15"/>
    <mergeCell ref="N20:R20"/>
    <mergeCell ref="S20:W20"/>
    <mergeCell ref="AC4:AG5"/>
    <mergeCell ref="AH4:AL5"/>
    <mergeCell ref="A4:H5"/>
    <mergeCell ref="I4:M5"/>
    <mergeCell ref="AC18:AG18"/>
    <mergeCell ref="AC17:AG17"/>
    <mergeCell ref="AH18:AL18"/>
    <mergeCell ref="AC16:AG16"/>
  </mergeCells>
  <printOptions/>
  <pageMargins left="0.7874015748031497" right="0.3937007874015748" top="0.7874015748031497" bottom="0.1968503937007874" header="0.3937007874015748" footer="0.1968503937007874"/>
  <pageSetup firstPageNumber="238" useFirstPageNumber="1" horizontalDpi="600" verticalDpi="600" orientation="portrait" paperSize="9" r:id="rId1"/>
  <headerFooter alignWithMargins="0">
    <oddHeader xml:space="preserve">&amp;L&amp;"ＭＳ 明朝,標準"&amp;8&amp;P　区 立 施 設&amp;R&amp;"ＭＳ 明朝,標準"&amp;8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R72"/>
  <sheetViews>
    <sheetView zoomScaleSheetLayoutView="100" zoomScalePageLayoutView="0" workbookViewId="0" topLeftCell="A1">
      <selection activeCell="Q26" sqref="Q26"/>
    </sheetView>
  </sheetViews>
  <sheetFormatPr defaultColWidth="15.625" defaultRowHeight="13.5"/>
  <cols>
    <col min="1" max="8" width="7.25390625" style="185" customWidth="1"/>
    <col min="9" max="9" width="7.25390625" style="189" customWidth="1"/>
    <col min="10" max="11" width="7.25390625" style="185" customWidth="1"/>
    <col min="12" max="12" width="7.25390625" style="191" customWidth="1"/>
    <col min="13" max="13" width="7.375" style="191" customWidth="1"/>
    <col min="14" max="19" width="4.75390625" style="185" customWidth="1"/>
    <col min="20" max="20" width="9.00390625" style="185" customWidth="1"/>
    <col min="21" max="47" width="4.75390625" style="185" customWidth="1"/>
    <col min="48" max="48" width="2.625" style="185" customWidth="1"/>
    <col min="49" max="64" width="2.00390625" style="185" customWidth="1"/>
    <col min="65" max="65" width="1.875" style="185" customWidth="1"/>
    <col min="66" max="16384" width="15.625" style="185" customWidth="1"/>
  </cols>
  <sheetData>
    <row r="1" spans="1:44" ht="18" customHeight="1">
      <c r="A1" s="456" t="s">
        <v>830</v>
      </c>
      <c r="B1" s="456"/>
      <c r="C1" s="456"/>
      <c r="D1" s="456"/>
      <c r="E1" s="456"/>
      <c r="F1" s="456"/>
      <c r="G1" s="456"/>
      <c r="H1" s="456"/>
      <c r="I1" s="456"/>
      <c r="J1" s="456"/>
      <c r="K1" s="456"/>
      <c r="L1" s="456"/>
      <c r="M1" s="183"/>
      <c r="N1" s="183"/>
      <c r="O1" s="183"/>
      <c r="P1" s="183"/>
      <c r="Q1" s="183"/>
      <c r="R1" s="183"/>
      <c r="S1" s="183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84"/>
      <c r="AF1" s="184"/>
      <c r="AG1" s="184"/>
      <c r="AH1" s="184"/>
      <c r="AI1" s="184"/>
      <c r="AJ1" s="184"/>
      <c r="AK1" s="184"/>
      <c r="AL1" s="184"/>
      <c r="AM1" s="184"/>
      <c r="AN1" s="184"/>
      <c r="AO1" s="184"/>
      <c r="AP1" s="184"/>
      <c r="AQ1" s="184"/>
      <c r="AR1" s="184"/>
    </row>
    <row r="2" spans="4:16" ht="15" customHeight="1"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</row>
    <row r="3" spans="1:21" ht="15" customHeight="1" thickBot="1">
      <c r="A3" s="187" t="s">
        <v>432</v>
      </c>
      <c r="B3" s="187"/>
      <c r="E3" s="188"/>
      <c r="J3" s="190"/>
      <c r="K3" s="190"/>
      <c r="U3" s="192"/>
    </row>
    <row r="4" spans="1:44" ht="18" customHeight="1">
      <c r="A4" s="459" t="s">
        <v>26</v>
      </c>
      <c r="B4" s="460"/>
      <c r="C4" s="457" t="s">
        <v>378</v>
      </c>
      <c r="D4" s="458"/>
      <c r="E4" s="457" t="s">
        <v>414</v>
      </c>
      <c r="F4" s="458"/>
      <c r="G4" s="457" t="s">
        <v>415</v>
      </c>
      <c r="H4" s="458"/>
      <c r="I4" s="457" t="s">
        <v>379</v>
      </c>
      <c r="J4" s="458"/>
      <c r="K4" s="457" t="s">
        <v>380</v>
      </c>
      <c r="L4" s="463"/>
      <c r="M4" s="193"/>
      <c r="N4" s="194"/>
      <c r="O4" s="194"/>
      <c r="P4" s="194"/>
      <c r="Q4" s="195"/>
      <c r="R4" s="194"/>
      <c r="S4" s="194"/>
      <c r="T4" s="194"/>
      <c r="U4" s="195"/>
      <c r="V4" s="194"/>
      <c r="W4" s="194"/>
      <c r="X4" s="194"/>
      <c r="Y4" s="196"/>
      <c r="Z4" s="196"/>
      <c r="AA4" s="196"/>
      <c r="AB4" s="196"/>
      <c r="AC4" s="196"/>
      <c r="AD4" s="196"/>
      <c r="AE4" s="196"/>
      <c r="AF4" s="196"/>
      <c r="AG4" s="196"/>
      <c r="AH4" s="196"/>
      <c r="AI4" s="196"/>
      <c r="AJ4" s="196"/>
      <c r="AK4" s="196"/>
      <c r="AL4" s="196"/>
      <c r="AM4" s="196"/>
      <c r="AN4" s="196"/>
      <c r="AO4" s="196"/>
      <c r="AP4" s="196"/>
      <c r="AQ4" s="196"/>
      <c r="AR4" s="196"/>
    </row>
    <row r="5" spans="1:44" ht="18" customHeight="1">
      <c r="A5" s="461"/>
      <c r="B5" s="462"/>
      <c r="C5" s="254" t="s">
        <v>69</v>
      </c>
      <c r="D5" s="198" t="s">
        <v>70</v>
      </c>
      <c r="E5" s="198" t="s">
        <v>69</v>
      </c>
      <c r="F5" s="198" t="s">
        <v>70</v>
      </c>
      <c r="G5" s="198" t="s">
        <v>69</v>
      </c>
      <c r="H5" s="198" t="s">
        <v>70</v>
      </c>
      <c r="I5" s="198" t="s">
        <v>69</v>
      </c>
      <c r="J5" s="198" t="s">
        <v>70</v>
      </c>
      <c r="K5" s="198" t="s">
        <v>69</v>
      </c>
      <c r="L5" s="197" t="s">
        <v>70</v>
      </c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4"/>
      <c r="X5" s="194"/>
      <c r="Y5" s="196"/>
      <c r="Z5" s="196"/>
      <c r="AA5" s="196"/>
      <c r="AB5" s="196"/>
      <c r="AC5" s="196"/>
      <c r="AD5" s="196"/>
      <c r="AE5" s="196"/>
      <c r="AF5" s="196"/>
      <c r="AG5" s="196"/>
      <c r="AH5" s="196"/>
      <c r="AI5" s="196"/>
      <c r="AJ5" s="196"/>
      <c r="AK5" s="196"/>
      <c r="AL5" s="196"/>
      <c r="AM5" s="196"/>
      <c r="AN5" s="196"/>
      <c r="AO5" s="196"/>
      <c r="AP5" s="196"/>
      <c r="AQ5" s="196"/>
      <c r="AR5" s="196"/>
    </row>
    <row r="6" spans="1:44" ht="18" customHeight="1">
      <c r="A6" s="464" t="s">
        <v>0</v>
      </c>
      <c r="B6" s="464"/>
      <c r="C6" s="301">
        <v>1</v>
      </c>
      <c r="D6" s="301">
        <v>198</v>
      </c>
      <c r="E6" s="301">
        <v>1</v>
      </c>
      <c r="F6" s="301">
        <v>180</v>
      </c>
      <c r="G6" s="301">
        <v>5</v>
      </c>
      <c r="H6" s="301">
        <v>1750</v>
      </c>
      <c r="I6" s="301">
        <v>4</v>
      </c>
      <c r="J6" s="301">
        <v>1525</v>
      </c>
      <c r="K6" s="301">
        <v>18</v>
      </c>
      <c r="L6" s="301">
        <v>5158</v>
      </c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00"/>
      <c r="X6" s="200"/>
      <c r="Y6" s="200"/>
      <c r="Z6" s="200"/>
      <c r="AA6" s="200"/>
      <c r="AB6" s="200"/>
      <c r="AC6" s="200"/>
      <c r="AD6" s="200"/>
      <c r="AE6" s="200"/>
      <c r="AF6" s="200"/>
      <c r="AG6" s="200"/>
      <c r="AH6" s="200"/>
      <c r="AI6" s="200"/>
      <c r="AJ6" s="200"/>
      <c r="AK6" s="200"/>
      <c r="AL6" s="200"/>
      <c r="AM6" s="200"/>
      <c r="AN6" s="200"/>
      <c r="AO6" s="200"/>
      <c r="AP6" s="200"/>
      <c r="AQ6" s="200"/>
      <c r="AR6" s="200"/>
    </row>
    <row r="7" spans="1:44" ht="18" customHeight="1">
      <c r="A7" s="466">
        <v>19</v>
      </c>
      <c r="B7" s="466"/>
      <c r="C7" s="300" t="s">
        <v>18</v>
      </c>
      <c r="D7" s="300" t="s">
        <v>18</v>
      </c>
      <c r="E7" s="301">
        <v>2</v>
      </c>
      <c r="F7" s="301">
        <v>350</v>
      </c>
      <c r="G7" s="301">
        <v>9</v>
      </c>
      <c r="H7" s="301">
        <v>3293</v>
      </c>
      <c r="I7" s="301">
        <v>8</v>
      </c>
      <c r="J7" s="301">
        <v>3928</v>
      </c>
      <c r="K7" s="301">
        <v>9</v>
      </c>
      <c r="L7" s="301">
        <v>3013</v>
      </c>
      <c r="M7" s="200"/>
      <c r="N7" s="200"/>
      <c r="O7" s="200"/>
      <c r="P7" s="200"/>
      <c r="Q7" s="200"/>
      <c r="R7" s="200"/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200"/>
      <c r="AO7" s="200"/>
      <c r="AP7" s="200"/>
      <c r="AQ7" s="200"/>
      <c r="AR7" s="200"/>
    </row>
    <row r="8" spans="1:44" ht="18" customHeight="1">
      <c r="A8" s="465">
        <v>20</v>
      </c>
      <c r="B8" s="465"/>
      <c r="C8" s="420">
        <f aca="true" t="shared" si="0" ref="C8:L8">SUM(C10:C23)</f>
        <v>5</v>
      </c>
      <c r="D8" s="420">
        <f t="shared" si="0"/>
        <v>1351</v>
      </c>
      <c r="E8" s="420">
        <f t="shared" si="0"/>
        <v>2</v>
      </c>
      <c r="F8" s="420">
        <f t="shared" si="0"/>
        <v>233</v>
      </c>
      <c r="G8" s="420">
        <f t="shared" si="0"/>
        <v>11</v>
      </c>
      <c r="H8" s="420">
        <f t="shared" si="0"/>
        <v>3762</v>
      </c>
      <c r="I8" s="420">
        <f t="shared" si="0"/>
        <v>7</v>
      </c>
      <c r="J8" s="420">
        <f t="shared" si="0"/>
        <v>2481</v>
      </c>
      <c r="K8" s="420">
        <f t="shared" si="0"/>
        <v>17</v>
      </c>
      <c r="L8" s="420">
        <f t="shared" si="0"/>
        <v>5882</v>
      </c>
      <c r="M8" s="200"/>
      <c r="N8" s="200"/>
      <c r="O8" s="200"/>
      <c r="P8" s="200"/>
      <c r="Q8" s="200"/>
      <c r="R8" s="200"/>
      <c r="S8" s="200"/>
      <c r="T8" s="200"/>
      <c r="U8" s="200"/>
      <c r="V8" s="200"/>
      <c r="W8" s="200"/>
      <c r="X8" s="200"/>
      <c r="Y8" s="200"/>
      <c r="Z8" s="200"/>
      <c r="AA8" s="200"/>
      <c r="AB8" s="200"/>
      <c r="AC8" s="200"/>
      <c r="AD8" s="200"/>
      <c r="AE8" s="200"/>
      <c r="AF8" s="200"/>
      <c r="AG8" s="200"/>
      <c r="AH8" s="200"/>
      <c r="AI8" s="200"/>
      <c r="AJ8" s="200"/>
      <c r="AK8" s="200"/>
      <c r="AL8" s="200"/>
      <c r="AM8" s="200"/>
      <c r="AN8" s="200"/>
      <c r="AO8" s="200"/>
      <c r="AP8" s="200"/>
      <c r="AQ8" s="200"/>
      <c r="AR8" s="200"/>
    </row>
    <row r="9" spans="1:44" ht="18" customHeight="1">
      <c r="A9" s="464"/>
      <c r="B9" s="464"/>
      <c r="C9" s="300"/>
      <c r="D9" s="300"/>
      <c r="E9" s="300"/>
      <c r="F9" s="300"/>
      <c r="G9" s="300"/>
      <c r="H9" s="300"/>
      <c r="I9" s="300"/>
      <c r="J9" s="300"/>
      <c r="K9" s="300"/>
      <c r="L9" s="300"/>
      <c r="M9" s="200"/>
      <c r="N9" s="200"/>
      <c r="O9" s="200"/>
      <c r="P9" s="200"/>
      <c r="Q9" s="200"/>
      <c r="R9" s="200"/>
      <c r="S9" s="200"/>
      <c r="T9" s="200"/>
      <c r="U9" s="200"/>
      <c r="V9" s="200"/>
      <c r="W9" s="200"/>
      <c r="X9" s="200"/>
      <c r="Y9" s="200"/>
      <c r="Z9" s="200"/>
      <c r="AA9" s="200"/>
      <c r="AB9" s="200"/>
      <c r="AC9" s="200"/>
      <c r="AD9" s="200"/>
      <c r="AE9" s="200"/>
      <c r="AF9" s="200"/>
      <c r="AG9" s="200"/>
      <c r="AH9" s="200"/>
      <c r="AI9" s="200"/>
      <c r="AJ9" s="200"/>
      <c r="AK9" s="200"/>
      <c r="AL9" s="200"/>
      <c r="AM9" s="200"/>
      <c r="AN9" s="200"/>
      <c r="AO9" s="200"/>
      <c r="AP9" s="200"/>
      <c r="AQ9" s="200"/>
      <c r="AR9" s="200"/>
    </row>
    <row r="10" spans="1:21" ht="18" customHeight="1">
      <c r="A10" s="464" t="s">
        <v>421</v>
      </c>
      <c r="B10" s="464"/>
      <c r="C10" s="418">
        <v>0</v>
      </c>
      <c r="D10" s="418">
        <v>0</v>
      </c>
      <c r="E10" s="418">
        <v>1</v>
      </c>
      <c r="F10" s="418">
        <v>33</v>
      </c>
      <c r="G10" s="418">
        <v>1</v>
      </c>
      <c r="H10" s="418">
        <v>280</v>
      </c>
      <c r="I10" s="418">
        <v>0</v>
      </c>
      <c r="J10" s="418">
        <v>0</v>
      </c>
      <c r="K10" s="418">
        <v>1</v>
      </c>
      <c r="L10" s="418">
        <v>350</v>
      </c>
      <c r="M10" s="201"/>
      <c r="N10" s="202"/>
      <c r="O10" s="202"/>
      <c r="P10" s="203"/>
      <c r="Q10" s="203"/>
      <c r="R10" s="196"/>
      <c r="S10" s="204"/>
      <c r="T10" s="204"/>
      <c r="U10" s="205"/>
    </row>
    <row r="11" spans="1:21" ht="18" customHeight="1">
      <c r="A11" s="464" t="s">
        <v>422</v>
      </c>
      <c r="B11" s="464"/>
      <c r="C11" s="418">
        <v>0</v>
      </c>
      <c r="D11" s="418">
        <v>0</v>
      </c>
      <c r="E11" s="418">
        <v>0</v>
      </c>
      <c r="F11" s="418">
        <v>0</v>
      </c>
      <c r="G11" s="418">
        <v>1</v>
      </c>
      <c r="H11" s="418">
        <v>254</v>
      </c>
      <c r="I11" s="418">
        <v>0</v>
      </c>
      <c r="J11" s="418">
        <v>0</v>
      </c>
      <c r="K11" s="418">
        <v>0</v>
      </c>
      <c r="L11" s="418">
        <v>0</v>
      </c>
      <c r="M11" s="201"/>
      <c r="N11" s="202"/>
      <c r="O11" s="202"/>
      <c r="P11" s="192"/>
      <c r="Q11" s="192"/>
      <c r="R11" s="196"/>
      <c r="S11" s="192"/>
      <c r="T11" s="192"/>
      <c r="U11" s="205"/>
    </row>
    <row r="12" spans="1:21" ht="18" customHeight="1">
      <c r="A12" s="464" t="s">
        <v>423</v>
      </c>
      <c r="B12" s="464"/>
      <c r="C12" s="418">
        <v>1</v>
      </c>
      <c r="D12" s="418">
        <v>399</v>
      </c>
      <c r="E12" s="418">
        <v>0</v>
      </c>
      <c r="F12" s="418">
        <v>0</v>
      </c>
      <c r="G12" s="418">
        <v>1</v>
      </c>
      <c r="H12" s="418">
        <v>400</v>
      </c>
      <c r="I12" s="418">
        <v>1</v>
      </c>
      <c r="J12" s="418">
        <v>570</v>
      </c>
      <c r="K12" s="418">
        <v>2</v>
      </c>
      <c r="L12" s="418">
        <v>680</v>
      </c>
      <c r="M12" s="206"/>
      <c r="N12" s="203"/>
      <c r="O12" s="203"/>
      <c r="P12" s="202"/>
      <c r="Q12" s="202"/>
      <c r="R12" s="207"/>
      <c r="S12" s="208"/>
      <c r="T12" s="208"/>
      <c r="U12" s="205"/>
    </row>
    <row r="13" spans="1:21" ht="18" customHeight="1">
      <c r="A13" s="464" t="s">
        <v>424</v>
      </c>
      <c r="B13" s="464"/>
      <c r="C13" s="418">
        <v>3</v>
      </c>
      <c r="D13" s="418">
        <v>642</v>
      </c>
      <c r="E13" s="418">
        <v>0</v>
      </c>
      <c r="F13" s="418">
        <v>0</v>
      </c>
      <c r="G13" s="418">
        <v>1</v>
      </c>
      <c r="H13" s="418">
        <v>396</v>
      </c>
      <c r="I13" s="418">
        <v>0</v>
      </c>
      <c r="J13" s="418">
        <v>0</v>
      </c>
      <c r="K13" s="418">
        <v>0</v>
      </c>
      <c r="L13" s="418">
        <v>0</v>
      </c>
      <c r="M13" s="209"/>
      <c r="P13" s="192"/>
      <c r="Q13" s="192"/>
      <c r="R13" s="196"/>
      <c r="S13" s="200"/>
      <c r="T13" s="200"/>
      <c r="U13" s="205"/>
    </row>
    <row r="14" spans="1:44" ht="18" customHeight="1">
      <c r="A14" s="464" t="s">
        <v>425</v>
      </c>
      <c r="B14" s="464"/>
      <c r="C14" s="418">
        <v>1</v>
      </c>
      <c r="D14" s="418">
        <v>310</v>
      </c>
      <c r="E14" s="418">
        <v>0</v>
      </c>
      <c r="F14" s="418">
        <v>0</v>
      </c>
      <c r="G14" s="418">
        <v>0</v>
      </c>
      <c r="H14" s="418">
        <v>0</v>
      </c>
      <c r="I14" s="418">
        <v>1</v>
      </c>
      <c r="J14" s="418">
        <v>201</v>
      </c>
      <c r="K14" s="418">
        <v>0</v>
      </c>
      <c r="L14" s="418">
        <v>0</v>
      </c>
      <c r="M14" s="184"/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E14" s="184"/>
      <c r="AF14" s="184"/>
      <c r="AG14" s="184"/>
      <c r="AH14" s="184"/>
      <c r="AI14" s="184"/>
      <c r="AJ14" s="184"/>
      <c r="AK14" s="184"/>
      <c r="AL14" s="184"/>
      <c r="AM14" s="184"/>
      <c r="AN14" s="184"/>
      <c r="AO14" s="184"/>
      <c r="AP14" s="184"/>
      <c r="AQ14" s="184"/>
      <c r="AR14" s="184"/>
    </row>
    <row r="15" spans="1:22" ht="18" customHeight="1">
      <c r="A15" s="464"/>
      <c r="B15" s="464"/>
      <c r="C15" s="300"/>
      <c r="D15" s="300"/>
      <c r="E15" s="300"/>
      <c r="F15" s="300"/>
      <c r="G15" s="300"/>
      <c r="H15" s="300"/>
      <c r="I15" s="300"/>
      <c r="J15" s="300"/>
      <c r="K15" s="300"/>
      <c r="L15" s="300"/>
      <c r="M15" s="210"/>
      <c r="N15" s="192"/>
      <c r="O15" s="192"/>
      <c r="P15" s="192"/>
      <c r="Q15" s="192"/>
      <c r="R15" s="207"/>
      <c r="S15" s="208"/>
      <c r="T15" s="208"/>
      <c r="U15" s="211"/>
      <c r="V15" s="212"/>
    </row>
    <row r="16" spans="1:44" ht="18" customHeight="1">
      <c r="A16" s="464" t="s">
        <v>426</v>
      </c>
      <c r="B16" s="464"/>
      <c r="C16" s="418">
        <v>0</v>
      </c>
      <c r="D16" s="418">
        <v>0</v>
      </c>
      <c r="E16" s="418">
        <v>0</v>
      </c>
      <c r="F16" s="418">
        <v>0</v>
      </c>
      <c r="G16" s="418">
        <v>1</v>
      </c>
      <c r="H16" s="418">
        <v>324</v>
      </c>
      <c r="I16" s="418">
        <v>1</v>
      </c>
      <c r="J16" s="418">
        <v>300</v>
      </c>
      <c r="K16" s="418">
        <v>5</v>
      </c>
      <c r="L16" s="418">
        <v>2211</v>
      </c>
      <c r="M16" s="213"/>
      <c r="N16" s="202"/>
      <c r="O16" s="202"/>
      <c r="P16" s="202"/>
      <c r="Q16" s="202"/>
      <c r="R16" s="196"/>
      <c r="S16" s="192"/>
      <c r="T16" s="192"/>
      <c r="U16" s="212"/>
      <c r="V16" s="212"/>
      <c r="AK16" s="190"/>
      <c r="AL16" s="190"/>
      <c r="AM16" s="190"/>
      <c r="AN16" s="190"/>
      <c r="AO16" s="190"/>
      <c r="AP16" s="190"/>
      <c r="AQ16" s="190"/>
      <c r="AR16" s="190"/>
    </row>
    <row r="17" spans="1:44" ht="18" customHeight="1">
      <c r="A17" s="464" t="s">
        <v>427</v>
      </c>
      <c r="B17" s="464"/>
      <c r="C17" s="418">
        <v>0</v>
      </c>
      <c r="D17" s="418">
        <v>0</v>
      </c>
      <c r="E17" s="418">
        <v>0</v>
      </c>
      <c r="F17" s="418">
        <v>0</v>
      </c>
      <c r="G17" s="418">
        <v>1</v>
      </c>
      <c r="H17" s="418">
        <v>304</v>
      </c>
      <c r="I17" s="418">
        <v>1</v>
      </c>
      <c r="J17" s="418">
        <v>450</v>
      </c>
      <c r="K17" s="418">
        <v>1</v>
      </c>
      <c r="L17" s="418">
        <v>200</v>
      </c>
      <c r="M17" s="196"/>
      <c r="N17" s="196"/>
      <c r="O17" s="196"/>
      <c r="P17" s="196"/>
      <c r="Q17" s="196"/>
      <c r="R17" s="196"/>
      <c r="S17" s="196"/>
      <c r="T17" s="196"/>
      <c r="U17" s="196"/>
      <c r="V17" s="196"/>
      <c r="W17" s="196"/>
      <c r="X17" s="196"/>
      <c r="Y17" s="196"/>
      <c r="Z17" s="196"/>
      <c r="AA17" s="196"/>
      <c r="AB17" s="196"/>
      <c r="AC17" s="196"/>
      <c r="AD17" s="196"/>
      <c r="AE17" s="196"/>
      <c r="AF17" s="196"/>
      <c r="AG17" s="196"/>
      <c r="AH17" s="196"/>
      <c r="AI17" s="196"/>
      <c r="AJ17" s="196"/>
      <c r="AK17" s="196"/>
      <c r="AL17" s="196"/>
      <c r="AM17" s="196"/>
      <c r="AN17" s="196"/>
      <c r="AO17" s="196"/>
      <c r="AP17" s="196"/>
      <c r="AQ17" s="196"/>
      <c r="AR17" s="196"/>
    </row>
    <row r="18" spans="1:44" ht="18" customHeight="1">
      <c r="A18" s="464" t="s">
        <v>428</v>
      </c>
      <c r="B18" s="464"/>
      <c r="C18" s="418">
        <v>0</v>
      </c>
      <c r="D18" s="418">
        <v>0</v>
      </c>
      <c r="E18" s="418">
        <v>0</v>
      </c>
      <c r="F18" s="418">
        <v>0</v>
      </c>
      <c r="G18" s="418">
        <v>1</v>
      </c>
      <c r="H18" s="418">
        <v>370</v>
      </c>
      <c r="I18" s="418">
        <v>0</v>
      </c>
      <c r="J18" s="418">
        <v>0</v>
      </c>
      <c r="K18" s="418">
        <v>2</v>
      </c>
      <c r="L18" s="418">
        <v>462</v>
      </c>
      <c r="M18" s="196"/>
      <c r="N18" s="196"/>
      <c r="O18" s="196"/>
      <c r="P18" s="196"/>
      <c r="Q18" s="196"/>
      <c r="R18" s="196"/>
      <c r="S18" s="196"/>
      <c r="T18" s="196"/>
      <c r="U18" s="196"/>
      <c r="V18" s="196"/>
      <c r="W18" s="196"/>
      <c r="X18" s="196"/>
      <c r="Y18" s="196"/>
      <c r="Z18" s="196"/>
      <c r="AA18" s="196"/>
      <c r="AB18" s="196"/>
      <c r="AC18" s="196"/>
      <c r="AD18" s="196"/>
      <c r="AE18" s="196"/>
      <c r="AF18" s="196"/>
      <c r="AG18" s="196"/>
      <c r="AH18" s="196"/>
      <c r="AI18" s="196"/>
      <c r="AJ18" s="196"/>
      <c r="AK18" s="196"/>
      <c r="AL18" s="196"/>
      <c r="AM18" s="196"/>
      <c r="AN18" s="196"/>
      <c r="AO18" s="196"/>
      <c r="AP18" s="196"/>
      <c r="AQ18" s="196"/>
      <c r="AR18" s="196"/>
    </row>
    <row r="19" spans="1:44" ht="18" customHeight="1">
      <c r="A19" s="464" t="s">
        <v>411</v>
      </c>
      <c r="B19" s="464"/>
      <c r="C19" s="418">
        <v>0</v>
      </c>
      <c r="D19" s="418">
        <v>0</v>
      </c>
      <c r="E19" s="418">
        <v>0</v>
      </c>
      <c r="F19" s="418">
        <v>0</v>
      </c>
      <c r="G19" s="418">
        <v>1</v>
      </c>
      <c r="H19" s="418">
        <v>266</v>
      </c>
      <c r="I19" s="418">
        <v>0</v>
      </c>
      <c r="J19" s="418">
        <v>0</v>
      </c>
      <c r="K19" s="418">
        <v>2</v>
      </c>
      <c r="L19" s="418">
        <v>650</v>
      </c>
      <c r="M19" s="192"/>
      <c r="N19" s="192"/>
      <c r="O19" s="192"/>
      <c r="P19" s="192"/>
      <c r="Q19" s="192"/>
      <c r="R19" s="192"/>
      <c r="S19" s="192"/>
      <c r="T19" s="192"/>
      <c r="U19" s="192"/>
      <c r="V19" s="192"/>
      <c r="W19" s="192"/>
      <c r="X19" s="192"/>
      <c r="Y19" s="192"/>
      <c r="Z19" s="192"/>
      <c r="AA19" s="192"/>
      <c r="AB19" s="192"/>
      <c r="AC19" s="192"/>
      <c r="AD19" s="192"/>
      <c r="AE19" s="192"/>
      <c r="AF19" s="192"/>
      <c r="AG19" s="192"/>
      <c r="AH19" s="192"/>
      <c r="AI19" s="192"/>
      <c r="AJ19" s="192"/>
      <c r="AK19" s="192"/>
      <c r="AL19" s="192"/>
      <c r="AM19" s="192"/>
      <c r="AN19" s="192"/>
      <c r="AO19" s="192"/>
      <c r="AP19" s="192"/>
      <c r="AQ19" s="192"/>
      <c r="AR19" s="192"/>
    </row>
    <row r="20" spans="1:44" ht="18" customHeight="1">
      <c r="A20" s="464" t="s">
        <v>57</v>
      </c>
      <c r="B20" s="464"/>
      <c r="C20" s="418">
        <v>0</v>
      </c>
      <c r="D20" s="418">
        <v>0</v>
      </c>
      <c r="E20" s="418">
        <v>0</v>
      </c>
      <c r="F20" s="418">
        <v>0</v>
      </c>
      <c r="G20" s="418">
        <v>1</v>
      </c>
      <c r="H20" s="418">
        <v>390</v>
      </c>
      <c r="I20" s="418">
        <v>0</v>
      </c>
      <c r="J20" s="418">
        <v>0</v>
      </c>
      <c r="K20" s="418">
        <v>1</v>
      </c>
      <c r="L20" s="418">
        <v>270</v>
      </c>
      <c r="M20" s="214"/>
      <c r="N20" s="214"/>
      <c r="O20" s="214"/>
      <c r="P20" s="214"/>
      <c r="Q20" s="215"/>
      <c r="R20" s="215"/>
      <c r="S20" s="215"/>
      <c r="T20" s="216"/>
      <c r="U20" s="216"/>
      <c r="V20" s="216"/>
      <c r="W20" s="216"/>
      <c r="X20" s="216"/>
      <c r="Y20" s="216"/>
      <c r="Z20" s="216"/>
      <c r="AA20" s="216"/>
      <c r="AB20" s="214"/>
      <c r="AC20" s="214"/>
      <c r="AD20" s="214"/>
      <c r="AE20" s="214"/>
      <c r="AF20" s="214"/>
      <c r="AG20" s="214"/>
      <c r="AH20" s="214"/>
      <c r="AI20" s="214"/>
      <c r="AJ20" s="214"/>
      <c r="AK20" s="214"/>
      <c r="AL20" s="214"/>
      <c r="AM20" s="214"/>
      <c r="AN20" s="214"/>
      <c r="AO20" s="214"/>
      <c r="AP20" s="215"/>
      <c r="AQ20" s="215"/>
      <c r="AR20" s="215"/>
    </row>
    <row r="21" spans="1:44" ht="18" customHeight="1">
      <c r="A21" s="464"/>
      <c r="B21" s="464"/>
      <c r="C21" s="300"/>
      <c r="D21" s="300"/>
      <c r="E21" s="300"/>
      <c r="F21" s="300"/>
      <c r="G21" s="300"/>
      <c r="H21" s="300"/>
      <c r="I21" s="300"/>
      <c r="J21" s="300"/>
      <c r="K21" s="300"/>
      <c r="L21" s="300"/>
      <c r="M21" s="200"/>
      <c r="N21" s="200"/>
      <c r="O21" s="200"/>
      <c r="P21" s="200"/>
      <c r="Q21" s="217"/>
      <c r="R21" s="217"/>
      <c r="S21" s="217"/>
      <c r="T21" s="208"/>
      <c r="U21" s="208"/>
      <c r="V21" s="208"/>
      <c r="W21" s="208"/>
      <c r="X21" s="208"/>
      <c r="Y21" s="208"/>
      <c r="Z21" s="208"/>
      <c r="AA21" s="208"/>
      <c r="AB21" s="200"/>
      <c r="AC21" s="200"/>
      <c r="AD21" s="200"/>
      <c r="AE21" s="200"/>
      <c r="AF21" s="200"/>
      <c r="AG21" s="200"/>
      <c r="AH21" s="200"/>
      <c r="AI21" s="200"/>
      <c r="AJ21" s="200"/>
      <c r="AK21" s="200"/>
      <c r="AL21" s="200"/>
      <c r="AM21" s="200"/>
      <c r="AN21" s="200"/>
      <c r="AO21" s="200"/>
      <c r="AP21" s="200"/>
      <c r="AQ21" s="200"/>
      <c r="AR21" s="200"/>
    </row>
    <row r="22" spans="1:44" ht="18" customHeight="1">
      <c r="A22" s="464" t="s">
        <v>412</v>
      </c>
      <c r="B22" s="464"/>
      <c r="C22" s="304">
        <v>0</v>
      </c>
      <c r="D22" s="300">
        <v>0</v>
      </c>
      <c r="E22" s="300">
        <v>0</v>
      </c>
      <c r="F22" s="300">
        <v>0</v>
      </c>
      <c r="G22" s="300">
        <v>1</v>
      </c>
      <c r="H22" s="300">
        <v>376</v>
      </c>
      <c r="I22" s="300">
        <v>2</v>
      </c>
      <c r="J22" s="300">
        <v>498</v>
      </c>
      <c r="K22" s="300">
        <v>1</v>
      </c>
      <c r="L22" s="300">
        <v>501</v>
      </c>
      <c r="M22" s="200"/>
      <c r="N22" s="200"/>
      <c r="O22" s="200"/>
      <c r="P22" s="200"/>
      <c r="Q22" s="200"/>
      <c r="R22" s="200"/>
      <c r="S22" s="200"/>
      <c r="T22" s="208"/>
      <c r="U22" s="208"/>
      <c r="V22" s="208"/>
      <c r="W22" s="208"/>
      <c r="X22" s="208"/>
      <c r="Y22" s="208"/>
      <c r="Z22" s="208"/>
      <c r="AA22" s="208"/>
      <c r="AB22" s="208"/>
      <c r="AC22" s="208"/>
      <c r="AD22" s="208"/>
      <c r="AE22" s="208"/>
      <c r="AF22" s="208"/>
      <c r="AG22" s="208"/>
      <c r="AH22" s="208"/>
      <c r="AI22" s="208"/>
      <c r="AJ22" s="200"/>
      <c r="AK22" s="200"/>
      <c r="AL22" s="200"/>
      <c r="AM22" s="200"/>
      <c r="AN22" s="200"/>
      <c r="AO22" s="200"/>
      <c r="AP22" s="200"/>
      <c r="AQ22" s="200"/>
      <c r="AR22" s="200"/>
    </row>
    <row r="23" spans="1:44" ht="18" customHeight="1">
      <c r="A23" s="462" t="s">
        <v>413</v>
      </c>
      <c r="B23" s="462"/>
      <c r="C23" s="415">
        <v>0</v>
      </c>
      <c r="D23" s="416">
        <v>0</v>
      </c>
      <c r="E23" s="416">
        <v>1</v>
      </c>
      <c r="F23" s="416">
        <v>200</v>
      </c>
      <c r="G23" s="416">
        <v>1</v>
      </c>
      <c r="H23" s="416">
        <v>402</v>
      </c>
      <c r="I23" s="416">
        <v>1</v>
      </c>
      <c r="J23" s="416">
        <v>462</v>
      </c>
      <c r="K23" s="416">
        <v>2</v>
      </c>
      <c r="L23" s="416">
        <v>558</v>
      </c>
      <c r="M23" s="200"/>
      <c r="N23" s="200"/>
      <c r="O23" s="200"/>
      <c r="P23" s="200"/>
      <c r="Q23" s="200"/>
      <c r="R23" s="200"/>
      <c r="S23" s="200"/>
      <c r="T23" s="208"/>
      <c r="U23" s="208"/>
      <c r="V23" s="208"/>
      <c r="W23" s="208"/>
      <c r="X23" s="208"/>
      <c r="Y23" s="208"/>
      <c r="Z23" s="208"/>
      <c r="AA23" s="208"/>
      <c r="AB23" s="208"/>
      <c r="AC23" s="208"/>
      <c r="AD23" s="208"/>
      <c r="AE23" s="208"/>
      <c r="AF23" s="208"/>
      <c r="AG23" s="208"/>
      <c r="AH23" s="208"/>
      <c r="AI23" s="208"/>
      <c r="AJ23" s="200"/>
      <c r="AK23" s="200"/>
      <c r="AL23" s="200"/>
      <c r="AM23" s="200"/>
      <c r="AN23" s="200"/>
      <c r="AO23" s="200"/>
      <c r="AP23" s="200"/>
      <c r="AQ23" s="200"/>
      <c r="AR23" s="200"/>
    </row>
    <row r="24" spans="1:44" ht="15" customHeight="1">
      <c r="A24" s="246"/>
      <c r="B24" s="246"/>
      <c r="C24" s="255"/>
      <c r="D24" s="256"/>
      <c r="E24" s="255"/>
      <c r="F24" s="256"/>
      <c r="G24" s="255"/>
      <c r="H24" s="256"/>
      <c r="I24" s="257"/>
      <c r="J24" s="257"/>
      <c r="K24" s="257"/>
      <c r="L24" s="257"/>
      <c r="M24" s="200"/>
      <c r="N24" s="200"/>
      <c r="O24" s="200"/>
      <c r="P24" s="200"/>
      <c r="Q24" s="200"/>
      <c r="R24" s="200"/>
      <c r="S24" s="200"/>
      <c r="T24" s="208"/>
      <c r="U24" s="208"/>
      <c r="V24" s="208"/>
      <c r="W24" s="208"/>
      <c r="X24" s="208"/>
      <c r="Y24" s="208"/>
      <c r="Z24" s="208"/>
      <c r="AA24" s="208"/>
      <c r="AB24" s="208"/>
      <c r="AC24" s="208"/>
      <c r="AD24" s="208"/>
      <c r="AE24" s="208"/>
      <c r="AF24" s="208"/>
      <c r="AG24" s="208"/>
      <c r="AH24" s="208"/>
      <c r="AI24" s="208"/>
      <c r="AJ24" s="200"/>
      <c r="AK24" s="200"/>
      <c r="AL24" s="200"/>
      <c r="AM24" s="200"/>
      <c r="AN24" s="200"/>
      <c r="AO24" s="200"/>
      <c r="AP24" s="200"/>
      <c r="AQ24" s="200"/>
      <c r="AR24" s="200"/>
    </row>
    <row r="25" spans="13:44" ht="15" customHeight="1">
      <c r="M25" s="200"/>
      <c r="N25" s="200"/>
      <c r="O25" s="200"/>
      <c r="P25" s="200"/>
      <c r="Q25" s="208"/>
      <c r="R25" s="208"/>
      <c r="S25" s="208"/>
      <c r="T25" s="200"/>
      <c r="U25" s="200"/>
      <c r="V25" s="200"/>
      <c r="W25" s="200"/>
      <c r="X25" s="200"/>
      <c r="Y25" s="208"/>
      <c r="Z25" s="208"/>
      <c r="AA25" s="208"/>
      <c r="AB25" s="200"/>
      <c r="AC25" s="200"/>
      <c r="AD25" s="200"/>
      <c r="AE25" s="200"/>
      <c r="AF25" s="200"/>
      <c r="AG25" s="208"/>
      <c r="AH25" s="208"/>
      <c r="AI25" s="208"/>
      <c r="AJ25" s="200"/>
      <c r="AK25" s="200"/>
      <c r="AL25" s="200"/>
      <c r="AM25" s="200"/>
      <c r="AN25" s="200"/>
      <c r="AO25" s="200"/>
      <c r="AP25" s="208"/>
      <c r="AQ25" s="208"/>
      <c r="AR25" s="208"/>
    </row>
    <row r="26" spans="1:21" ht="15" customHeight="1" thickBot="1">
      <c r="A26" s="218" t="s">
        <v>40</v>
      </c>
      <c r="M26" s="201"/>
      <c r="N26" s="202"/>
      <c r="O26" s="202"/>
      <c r="P26" s="202"/>
      <c r="Q26" s="202"/>
      <c r="R26" s="196"/>
      <c r="S26" s="208"/>
      <c r="T26" s="208"/>
      <c r="U26" s="219"/>
    </row>
    <row r="27" spans="1:21" ht="18" customHeight="1">
      <c r="A27" s="458" t="s">
        <v>433</v>
      </c>
      <c r="B27" s="467"/>
      <c r="C27" s="467" t="s">
        <v>434</v>
      </c>
      <c r="D27" s="467"/>
      <c r="E27" s="467" t="s">
        <v>435</v>
      </c>
      <c r="F27" s="467"/>
      <c r="G27" s="467" t="s">
        <v>436</v>
      </c>
      <c r="H27" s="467"/>
      <c r="I27" s="467" t="s">
        <v>381</v>
      </c>
      <c r="J27" s="467"/>
      <c r="K27" s="467" t="s">
        <v>437</v>
      </c>
      <c r="L27" s="457"/>
      <c r="M27" s="201"/>
      <c r="N27" s="202"/>
      <c r="O27" s="202"/>
      <c r="P27" s="202"/>
      <c r="Q27" s="202"/>
      <c r="R27" s="207"/>
      <c r="S27" s="208"/>
      <c r="T27" s="208"/>
      <c r="U27" s="219"/>
    </row>
    <row r="28" spans="1:21" ht="18" customHeight="1">
      <c r="A28" s="198" t="s">
        <v>69</v>
      </c>
      <c r="B28" s="198" t="s">
        <v>70</v>
      </c>
      <c r="C28" s="198" t="s">
        <v>69</v>
      </c>
      <c r="D28" s="198" t="s">
        <v>70</v>
      </c>
      <c r="E28" s="198" t="s">
        <v>69</v>
      </c>
      <c r="F28" s="198" t="s">
        <v>70</v>
      </c>
      <c r="G28" s="198" t="s">
        <v>69</v>
      </c>
      <c r="H28" s="198" t="s">
        <v>70</v>
      </c>
      <c r="I28" s="198" t="s">
        <v>69</v>
      </c>
      <c r="J28" s="198" t="s">
        <v>70</v>
      </c>
      <c r="K28" s="198" t="s">
        <v>69</v>
      </c>
      <c r="L28" s="197" t="s">
        <v>70</v>
      </c>
      <c r="M28" s="201"/>
      <c r="N28" s="202"/>
      <c r="O28" s="202"/>
      <c r="P28" s="202"/>
      <c r="Q28" s="202"/>
      <c r="R28" s="196"/>
      <c r="S28" s="208"/>
      <c r="T28" s="208"/>
      <c r="U28" s="219"/>
    </row>
    <row r="29" spans="1:21" ht="18" customHeight="1">
      <c r="A29" s="300">
        <v>32</v>
      </c>
      <c r="B29" s="300">
        <v>3808</v>
      </c>
      <c r="C29" s="300">
        <v>3</v>
      </c>
      <c r="D29" s="300">
        <v>1200</v>
      </c>
      <c r="E29" s="300">
        <v>12</v>
      </c>
      <c r="F29" s="300">
        <v>2532</v>
      </c>
      <c r="G29" s="300">
        <v>20</v>
      </c>
      <c r="H29" s="300">
        <v>4582</v>
      </c>
      <c r="I29" s="300">
        <v>28</v>
      </c>
      <c r="J29" s="300">
        <v>477</v>
      </c>
      <c r="K29" s="300">
        <v>41</v>
      </c>
      <c r="L29" s="300">
        <v>6877</v>
      </c>
      <c r="T29" s="208"/>
      <c r="U29" s="219"/>
    </row>
    <row r="30" spans="1:21" ht="18" customHeight="1">
      <c r="A30" s="300">
        <v>42</v>
      </c>
      <c r="B30" s="300">
        <v>12793</v>
      </c>
      <c r="C30" s="300">
        <v>1</v>
      </c>
      <c r="D30" s="300">
        <v>60</v>
      </c>
      <c r="E30" s="300">
        <v>19</v>
      </c>
      <c r="F30" s="300">
        <v>3889</v>
      </c>
      <c r="G30" s="300">
        <v>28</v>
      </c>
      <c r="H30" s="300">
        <v>5822</v>
      </c>
      <c r="I30" s="300">
        <v>45</v>
      </c>
      <c r="J30" s="300">
        <v>1131</v>
      </c>
      <c r="K30" s="300">
        <v>48</v>
      </c>
      <c r="L30" s="300">
        <v>8874</v>
      </c>
      <c r="T30" s="208"/>
      <c r="U30" s="219"/>
    </row>
    <row r="31" spans="1:21" ht="18" customHeight="1">
      <c r="A31" s="414">
        <f aca="true" t="shared" si="1" ref="A31:L31">SUM(A33:A46)</f>
        <v>33</v>
      </c>
      <c r="B31" s="414">
        <f t="shared" si="1"/>
        <v>5433</v>
      </c>
      <c r="C31" s="414">
        <f t="shared" si="1"/>
        <v>2</v>
      </c>
      <c r="D31" s="414">
        <f t="shared" si="1"/>
        <v>827</v>
      </c>
      <c r="E31" s="414">
        <f t="shared" si="1"/>
        <v>14</v>
      </c>
      <c r="F31" s="414">
        <f t="shared" si="1"/>
        <v>2921</v>
      </c>
      <c r="G31" s="414">
        <f t="shared" si="1"/>
        <v>26</v>
      </c>
      <c r="H31" s="414">
        <f t="shared" si="1"/>
        <v>5729</v>
      </c>
      <c r="I31" s="414">
        <f t="shared" si="1"/>
        <v>42</v>
      </c>
      <c r="J31" s="414">
        <f t="shared" si="1"/>
        <v>1429</v>
      </c>
      <c r="K31" s="414">
        <f t="shared" si="1"/>
        <v>36</v>
      </c>
      <c r="L31" s="414">
        <f t="shared" si="1"/>
        <v>5711</v>
      </c>
      <c r="T31" s="208"/>
      <c r="U31" s="219"/>
    </row>
    <row r="32" spans="1:44" ht="18" customHeight="1">
      <c r="A32" s="300"/>
      <c r="B32" s="300"/>
      <c r="C32" s="300"/>
      <c r="D32" s="300"/>
      <c r="E32" s="300"/>
      <c r="F32" s="300"/>
      <c r="G32" s="300"/>
      <c r="H32" s="300"/>
      <c r="I32" s="300"/>
      <c r="J32" s="300"/>
      <c r="K32" s="300"/>
      <c r="L32" s="300"/>
      <c r="M32" s="184"/>
      <c r="N32" s="184"/>
      <c r="O32" s="184"/>
      <c r="P32" s="184"/>
      <c r="Q32" s="184"/>
      <c r="R32" s="184"/>
      <c r="S32" s="184"/>
      <c r="T32" s="184"/>
      <c r="U32" s="184"/>
      <c r="V32" s="184"/>
      <c r="W32" s="184"/>
      <c r="X32" s="184"/>
      <c r="Y32" s="184"/>
      <c r="Z32" s="184"/>
      <c r="AA32" s="184"/>
      <c r="AB32" s="184"/>
      <c r="AC32" s="184"/>
      <c r="AD32" s="184"/>
      <c r="AE32" s="184"/>
      <c r="AF32" s="184"/>
      <c r="AG32" s="184"/>
      <c r="AH32" s="184"/>
      <c r="AI32" s="184"/>
      <c r="AJ32" s="184"/>
      <c r="AK32" s="184"/>
      <c r="AL32" s="184"/>
      <c r="AM32" s="184"/>
      <c r="AN32" s="184"/>
      <c r="AO32" s="184"/>
      <c r="AP32" s="184"/>
      <c r="AQ32" s="184"/>
      <c r="AR32" s="184"/>
    </row>
    <row r="33" spans="1:17" ht="18" customHeight="1">
      <c r="A33" s="418">
        <v>5</v>
      </c>
      <c r="B33" s="418">
        <v>560</v>
      </c>
      <c r="C33" s="418">
        <v>0</v>
      </c>
      <c r="D33" s="418">
        <v>0</v>
      </c>
      <c r="E33" s="418">
        <v>1</v>
      </c>
      <c r="F33" s="418">
        <v>80</v>
      </c>
      <c r="G33" s="418">
        <v>0</v>
      </c>
      <c r="H33" s="418">
        <v>0</v>
      </c>
      <c r="I33" s="418">
        <v>2</v>
      </c>
      <c r="J33" s="418">
        <v>52</v>
      </c>
      <c r="K33" s="418">
        <v>8</v>
      </c>
      <c r="L33" s="418">
        <v>1014</v>
      </c>
      <c r="Q33" s="220"/>
    </row>
    <row r="34" spans="1:44" ht="18" customHeight="1">
      <c r="A34" s="418">
        <v>2</v>
      </c>
      <c r="B34" s="418">
        <v>149</v>
      </c>
      <c r="C34" s="418">
        <v>0</v>
      </c>
      <c r="D34" s="418">
        <v>0</v>
      </c>
      <c r="E34" s="418">
        <v>2</v>
      </c>
      <c r="F34" s="418">
        <v>600</v>
      </c>
      <c r="G34" s="418">
        <v>3</v>
      </c>
      <c r="H34" s="418">
        <v>680</v>
      </c>
      <c r="I34" s="418">
        <v>6</v>
      </c>
      <c r="J34" s="418">
        <v>169</v>
      </c>
      <c r="K34" s="418">
        <v>0</v>
      </c>
      <c r="L34" s="418">
        <v>0</v>
      </c>
      <c r="M34" s="196"/>
      <c r="N34" s="196"/>
      <c r="O34" s="196"/>
      <c r="P34" s="196"/>
      <c r="Q34" s="196"/>
      <c r="R34" s="196"/>
      <c r="S34" s="196"/>
      <c r="T34" s="196"/>
      <c r="U34" s="196"/>
      <c r="V34" s="196"/>
      <c r="W34" s="196"/>
      <c r="X34" s="196"/>
      <c r="Y34" s="196"/>
      <c r="Z34" s="196"/>
      <c r="AA34" s="196"/>
      <c r="AB34" s="196"/>
      <c r="AC34" s="196"/>
      <c r="AD34" s="196"/>
      <c r="AE34" s="196"/>
      <c r="AF34" s="196"/>
      <c r="AG34" s="196"/>
      <c r="AH34" s="196"/>
      <c r="AI34" s="196"/>
      <c r="AJ34" s="196"/>
      <c r="AK34" s="196"/>
      <c r="AL34" s="196"/>
      <c r="AM34" s="196"/>
      <c r="AN34" s="196"/>
      <c r="AO34" s="196"/>
      <c r="AP34" s="196"/>
      <c r="AQ34" s="196"/>
      <c r="AR34" s="196"/>
    </row>
    <row r="35" spans="1:44" ht="18" customHeight="1">
      <c r="A35" s="418">
        <v>3</v>
      </c>
      <c r="B35" s="418">
        <v>140</v>
      </c>
      <c r="C35" s="418">
        <v>0</v>
      </c>
      <c r="D35" s="418">
        <v>0</v>
      </c>
      <c r="E35" s="418">
        <v>0</v>
      </c>
      <c r="F35" s="418">
        <v>0</v>
      </c>
      <c r="G35" s="418">
        <v>0</v>
      </c>
      <c r="H35" s="418">
        <v>0</v>
      </c>
      <c r="I35" s="418">
        <v>3</v>
      </c>
      <c r="J35" s="418">
        <v>57</v>
      </c>
      <c r="K35" s="418">
        <v>2</v>
      </c>
      <c r="L35" s="418">
        <v>300</v>
      </c>
      <c r="M35" s="202"/>
      <c r="N35" s="202"/>
      <c r="O35" s="202"/>
      <c r="P35" s="202"/>
      <c r="Q35" s="202"/>
      <c r="R35" s="200"/>
      <c r="S35" s="200"/>
      <c r="T35" s="200"/>
      <c r="U35" s="200"/>
      <c r="V35" s="200"/>
      <c r="W35" s="200"/>
      <c r="X35" s="200"/>
      <c r="Y35" s="200"/>
      <c r="Z35" s="200"/>
      <c r="AA35" s="200"/>
      <c r="AB35" s="200"/>
      <c r="AC35" s="200"/>
      <c r="AD35" s="200"/>
      <c r="AE35" s="200"/>
      <c r="AF35" s="200"/>
      <c r="AG35" s="200"/>
      <c r="AH35" s="200"/>
      <c r="AI35" s="200"/>
      <c r="AJ35" s="208"/>
      <c r="AK35" s="208"/>
      <c r="AL35" s="208"/>
      <c r="AM35" s="208"/>
      <c r="AN35" s="208"/>
      <c r="AO35" s="208"/>
      <c r="AP35" s="208"/>
      <c r="AQ35" s="208"/>
      <c r="AR35" s="208"/>
    </row>
    <row r="36" spans="1:44" ht="18" customHeight="1">
      <c r="A36" s="418">
        <v>3</v>
      </c>
      <c r="B36" s="418">
        <v>760</v>
      </c>
      <c r="C36" s="418">
        <v>1</v>
      </c>
      <c r="D36" s="418">
        <v>627</v>
      </c>
      <c r="E36" s="418">
        <v>0</v>
      </c>
      <c r="F36" s="418">
        <v>0</v>
      </c>
      <c r="G36" s="418">
        <v>4</v>
      </c>
      <c r="H36" s="418">
        <v>699</v>
      </c>
      <c r="I36" s="418">
        <v>3</v>
      </c>
      <c r="J36" s="418">
        <v>8</v>
      </c>
      <c r="K36" s="418">
        <v>2</v>
      </c>
      <c r="L36" s="418">
        <v>220</v>
      </c>
      <c r="M36" s="202"/>
      <c r="N36" s="202"/>
      <c r="O36" s="202"/>
      <c r="P36" s="202"/>
      <c r="Q36" s="202"/>
      <c r="R36" s="200"/>
      <c r="S36" s="200"/>
      <c r="T36" s="200"/>
      <c r="U36" s="200"/>
      <c r="V36" s="200"/>
      <c r="W36" s="200"/>
      <c r="X36" s="200"/>
      <c r="Y36" s="200"/>
      <c r="Z36" s="200"/>
      <c r="AA36" s="200"/>
      <c r="AB36" s="200"/>
      <c r="AC36" s="200"/>
      <c r="AD36" s="200"/>
      <c r="AE36" s="200"/>
      <c r="AF36" s="200"/>
      <c r="AG36" s="200"/>
      <c r="AH36" s="200"/>
      <c r="AI36" s="200"/>
      <c r="AJ36" s="208"/>
      <c r="AK36" s="208"/>
      <c r="AL36" s="208"/>
      <c r="AM36" s="208"/>
      <c r="AN36" s="208"/>
      <c r="AO36" s="208"/>
      <c r="AP36" s="208"/>
      <c r="AQ36" s="208"/>
      <c r="AR36" s="208"/>
    </row>
    <row r="37" spans="1:44" ht="18" customHeight="1">
      <c r="A37" s="418">
        <v>5</v>
      </c>
      <c r="B37" s="418">
        <v>1143</v>
      </c>
      <c r="C37" s="418">
        <v>1</v>
      </c>
      <c r="D37" s="418">
        <v>200</v>
      </c>
      <c r="E37" s="418">
        <v>2</v>
      </c>
      <c r="F37" s="418">
        <v>111</v>
      </c>
      <c r="G37" s="418">
        <v>3</v>
      </c>
      <c r="H37" s="418">
        <v>370</v>
      </c>
      <c r="I37" s="418">
        <v>7</v>
      </c>
      <c r="J37" s="418">
        <v>104</v>
      </c>
      <c r="K37" s="418">
        <v>0</v>
      </c>
      <c r="L37" s="418">
        <v>0</v>
      </c>
      <c r="M37" s="202"/>
      <c r="N37" s="202"/>
      <c r="O37" s="202"/>
      <c r="P37" s="202"/>
      <c r="Q37" s="202"/>
      <c r="R37" s="200"/>
      <c r="S37" s="200"/>
      <c r="T37" s="200"/>
      <c r="U37" s="200"/>
      <c r="V37" s="200"/>
      <c r="W37" s="200"/>
      <c r="X37" s="200"/>
      <c r="Y37" s="200"/>
      <c r="Z37" s="200"/>
      <c r="AA37" s="200"/>
      <c r="AB37" s="200"/>
      <c r="AC37" s="200"/>
      <c r="AD37" s="200"/>
      <c r="AE37" s="200"/>
      <c r="AF37" s="200"/>
      <c r="AG37" s="200"/>
      <c r="AH37" s="200"/>
      <c r="AI37" s="200"/>
      <c r="AJ37" s="208"/>
      <c r="AK37" s="208"/>
      <c r="AL37" s="208"/>
      <c r="AM37" s="208"/>
      <c r="AN37" s="208"/>
      <c r="AO37" s="208"/>
      <c r="AP37" s="208"/>
      <c r="AQ37" s="208"/>
      <c r="AR37" s="208"/>
    </row>
    <row r="38" spans="1:44" ht="18" customHeight="1">
      <c r="A38" s="300"/>
      <c r="B38" s="301"/>
      <c r="C38" s="300"/>
      <c r="D38" s="300"/>
      <c r="E38" s="300"/>
      <c r="F38" s="300"/>
      <c r="G38" s="300"/>
      <c r="H38" s="300"/>
      <c r="I38" s="300"/>
      <c r="J38" s="300"/>
      <c r="K38" s="300"/>
      <c r="L38" s="300"/>
      <c r="M38" s="203"/>
      <c r="N38" s="203"/>
      <c r="O38" s="203"/>
      <c r="P38" s="203"/>
      <c r="Q38" s="203"/>
      <c r="R38" s="214"/>
      <c r="S38" s="214"/>
      <c r="T38" s="214"/>
      <c r="U38" s="214"/>
      <c r="V38" s="214"/>
      <c r="W38" s="214"/>
      <c r="X38" s="214"/>
      <c r="Y38" s="214"/>
      <c r="Z38" s="214"/>
      <c r="AA38" s="214"/>
      <c r="AB38" s="214"/>
      <c r="AC38" s="214"/>
      <c r="AD38" s="214"/>
      <c r="AE38" s="214"/>
      <c r="AF38" s="214"/>
      <c r="AG38" s="214"/>
      <c r="AH38" s="214"/>
      <c r="AI38" s="214"/>
      <c r="AJ38" s="221"/>
      <c r="AK38" s="221"/>
      <c r="AL38" s="221"/>
      <c r="AM38" s="221"/>
      <c r="AN38" s="221"/>
      <c r="AO38" s="221"/>
      <c r="AP38" s="221"/>
      <c r="AQ38" s="221"/>
      <c r="AR38" s="221"/>
    </row>
    <row r="39" spans="1:44" ht="18" customHeight="1">
      <c r="A39" s="418">
        <v>4</v>
      </c>
      <c r="B39" s="418">
        <v>525</v>
      </c>
      <c r="C39" s="418">
        <v>0</v>
      </c>
      <c r="D39" s="418">
        <v>0</v>
      </c>
      <c r="E39" s="418">
        <v>2</v>
      </c>
      <c r="F39" s="418">
        <v>1200</v>
      </c>
      <c r="G39" s="418">
        <v>2</v>
      </c>
      <c r="H39" s="418">
        <v>930</v>
      </c>
      <c r="I39" s="418">
        <v>4</v>
      </c>
      <c r="J39" s="418">
        <v>21</v>
      </c>
      <c r="K39" s="418">
        <v>1</v>
      </c>
      <c r="L39" s="418">
        <v>200</v>
      </c>
      <c r="M39" s="222"/>
      <c r="N39" s="222"/>
      <c r="O39" s="222"/>
      <c r="P39" s="222"/>
      <c r="Q39" s="222"/>
      <c r="R39" s="223"/>
      <c r="S39" s="223"/>
      <c r="T39" s="223"/>
      <c r="U39" s="223"/>
      <c r="V39" s="223"/>
      <c r="W39" s="223"/>
      <c r="X39" s="223"/>
      <c r="Y39" s="223"/>
      <c r="Z39" s="223"/>
      <c r="AA39" s="223"/>
      <c r="AB39" s="223"/>
      <c r="AC39" s="223"/>
      <c r="AD39" s="223"/>
      <c r="AE39" s="223"/>
      <c r="AF39" s="223"/>
      <c r="AG39" s="223"/>
      <c r="AH39" s="223"/>
      <c r="AI39" s="223"/>
      <c r="AJ39" s="223"/>
      <c r="AK39" s="223"/>
      <c r="AL39" s="223"/>
      <c r="AM39" s="223"/>
      <c r="AN39" s="223"/>
      <c r="AO39" s="223"/>
      <c r="AP39" s="223"/>
      <c r="AQ39" s="223"/>
      <c r="AR39" s="223"/>
    </row>
    <row r="40" spans="1:21" ht="18" customHeight="1">
      <c r="A40" s="418">
        <v>0</v>
      </c>
      <c r="B40" s="418">
        <v>0</v>
      </c>
      <c r="C40" s="418">
        <v>0</v>
      </c>
      <c r="D40" s="418">
        <v>0</v>
      </c>
      <c r="E40" s="418">
        <v>2</v>
      </c>
      <c r="F40" s="418">
        <v>230</v>
      </c>
      <c r="G40" s="418">
        <v>2</v>
      </c>
      <c r="H40" s="418">
        <v>530</v>
      </c>
      <c r="I40" s="418">
        <v>3</v>
      </c>
      <c r="J40" s="418">
        <v>76</v>
      </c>
      <c r="K40" s="418">
        <v>4</v>
      </c>
      <c r="L40" s="418">
        <v>308</v>
      </c>
      <c r="M40" s="201"/>
      <c r="N40" s="202"/>
      <c r="O40" s="202"/>
      <c r="P40" s="202"/>
      <c r="Q40" s="202"/>
      <c r="R40" s="196"/>
      <c r="S40" s="208"/>
      <c r="T40" s="208"/>
      <c r="U40" s="219"/>
    </row>
    <row r="41" spans="1:21" ht="18" customHeight="1">
      <c r="A41" s="418">
        <v>7</v>
      </c>
      <c r="B41" s="418">
        <v>1461</v>
      </c>
      <c r="C41" s="418">
        <v>0</v>
      </c>
      <c r="D41" s="418">
        <v>0</v>
      </c>
      <c r="E41" s="418">
        <v>0</v>
      </c>
      <c r="F41" s="418">
        <v>0</v>
      </c>
      <c r="G41" s="418">
        <v>1</v>
      </c>
      <c r="H41" s="418">
        <v>30</v>
      </c>
      <c r="I41" s="418">
        <v>2</v>
      </c>
      <c r="J41" s="418">
        <v>372</v>
      </c>
      <c r="K41" s="418">
        <v>2</v>
      </c>
      <c r="L41" s="418">
        <v>350</v>
      </c>
      <c r="O41" s="202"/>
      <c r="P41" s="202"/>
      <c r="Q41" s="202"/>
      <c r="R41" s="196"/>
      <c r="S41" s="208"/>
      <c r="T41" s="208"/>
      <c r="U41" s="219"/>
    </row>
    <row r="42" spans="1:21" ht="18" customHeight="1">
      <c r="A42" s="418">
        <v>1</v>
      </c>
      <c r="B42" s="418">
        <v>150</v>
      </c>
      <c r="C42" s="418">
        <v>0</v>
      </c>
      <c r="D42" s="418">
        <v>0</v>
      </c>
      <c r="E42" s="418">
        <v>1</v>
      </c>
      <c r="F42" s="418">
        <v>200</v>
      </c>
      <c r="G42" s="418">
        <v>2</v>
      </c>
      <c r="H42" s="418">
        <v>320</v>
      </c>
      <c r="I42" s="418">
        <v>4</v>
      </c>
      <c r="J42" s="418">
        <v>253</v>
      </c>
      <c r="K42" s="418">
        <v>2</v>
      </c>
      <c r="L42" s="418">
        <v>230</v>
      </c>
      <c r="O42" s="202"/>
      <c r="P42" s="202"/>
      <c r="Q42" s="202"/>
      <c r="R42" s="196"/>
      <c r="S42" s="192"/>
      <c r="T42" s="192"/>
      <c r="U42" s="219"/>
    </row>
    <row r="43" spans="1:21" ht="18" customHeight="1">
      <c r="A43" s="418">
        <v>1</v>
      </c>
      <c r="B43" s="418">
        <v>350</v>
      </c>
      <c r="C43" s="418">
        <v>0</v>
      </c>
      <c r="D43" s="418">
        <v>0</v>
      </c>
      <c r="E43" s="418">
        <v>2</v>
      </c>
      <c r="F43" s="418">
        <v>420</v>
      </c>
      <c r="G43" s="418">
        <v>4</v>
      </c>
      <c r="H43" s="418">
        <v>1040</v>
      </c>
      <c r="I43" s="418">
        <v>2</v>
      </c>
      <c r="J43" s="418">
        <v>83</v>
      </c>
      <c r="K43" s="418">
        <v>1</v>
      </c>
      <c r="L43" s="418">
        <v>100</v>
      </c>
      <c r="O43" s="192"/>
      <c r="P43" s="192"/>
      <c r="Q43" s="192"/>
      <c r="R43" s="196"/>
      <c r="S43" s="208"/>
      <c r="T43" s="208"/>
      <c r="U43" s="219"/>
    </row>
    <row r="44" spans="1:21" ht="18" customHeight="1">
      <c r="A44" s="300"/>
      <c r="B44" s="301"/>
      <c r="C44" s="300"/>
      <c r="D44" s="300"/>
      <c r="E44" s="300"/>
      <c r="F44" s="300"/>
      <c r="G44" s="300"/>
      <c r="H44" s="300"/>
      <c r="I44" s="300"/>
      <c r="J44" s="300"/>
      <c r="K44" s="300"/>
      <c r="L44" s="300"/>
      <c r="O44" s="202"/>
      <c r="P44" s="202"/>
      <c r="Q44" s="202"/>
      <c r="R44" s="196"/>
      <c r="S44" s="208"/>
      <c r="T44" s="208"/>
      <c r="U44" s="219"/>
    </row>
    <row r="45" spans="1:21" ht="18" customHeight="1">
      <c r="A45" s="300">
        <v>1</v>
      </c>
      <c r="B45" s="300">
        <v>51</v>
      </c>
      <c r="C45" s="300">
        <v>0</v>
      </c>
      <c r="D45" s="300">
        <v>0</v>
      </c>
      <c r="E45" s="300">
        <v>0</v>
      </c>
      <c r="F45" s="300">
        <v>0</v>
      </c>
      <c r="G45" s="300">
        <v>3</v>
      </c>
      <c r="H45" s="300">
        <v>850</v>
      </c>
      <c r="I45" s="300">
        <v>2</v>
      </c>
      <c r="J45" s="300">
        <v>25</v>
      </c>
      <c r="K45" s="300">
        <v>6</v>
      </c>
      <c r="L45" s="300">
        <v>1269</v>
      </c>
      <c r="O45" s="202"/>
      <c r="P45" s="202"/>
      <c r="Q45" s="202"/>
      <c r="R45" s="196"/>
      <c r="S45" s="208"/>
      <c r="T45" s="208"/>
      <c r="U45" s="219"/>
    </row>
    <row r="46" spans="1:21" ht="18" customHeight="1">
      <c r="A46" s="416">
        <v>1</v>
      </c>
      <c r="B46" s="416">
        <v>144</v>
      </c>
      <c r="C46" s="416">
        <v>0</v>
      </c>
      <c r="D46" s="416">
        <v>0</v>
      </c>
      <c r="E46" s="416">
        <v>2</v>
      </c>
      <c r="F46" s="416">
        <v>80</v>
      </c>
      <c r="G46" s="416">
        <v>2</v>
      </c>
      <c r="H46" s="416">
        <v>280</v>
      </c>
      <c r="I46" s="416">
        <v>4</v>
      </c>
      <c r="J46" s="416">
        <v>209</v>
      </c>
      <c r="K46" s="416">
        <v>8</v>
      </c>
      <c r="L46" s="416">
        <v>1720</v>
      </c>
      <c r="O46" s="202"/>
      <c r="P46" s="202"/>
      <c r="Q46" s="202"/>
      <c r="R46" s="196"/>
      <c r="S46" s="208"/>
      <c r="T46" s="208"/>
      <c r="U46" s="219"/>
    </row>
    <row r="47" spans="1:21" ht="15" customHeight="1">
      <c r="A47" s="258" t="s">
        <v>429</v>
      </c>
      <c r="O47" s="202"/>
      <c r="P47" s="202"/>
      <c r="Q47" s="202"/>
      <c r="R47" s="196"/>
      <c r="S47" s="224"/>
      <c r="T47" s="224"/>
      <c r="U47" s="219"/>
    </row>
    <row r="48" spans="15:21" ht="13.5" customHeight="1">
      <c r="O48" s="200"/>
      <c r="P48" s="225"/>
      <c r="Q48" s="225"/>
      <c r="R48" s="196"/>
      <c r="S48" s="224"/>
      <c r="T48" s="224"/>
      <c r="U48" s="219"/>
    </row>
    <row r="49" spans="15:21" ht="13.5" customHeight="1">
      <c r="O49" s="200"/>
      <c r="P49" s="200"/>
      <c r="Q49" s="200"/>
      <c r="R49" s="196"/>
      <c r="S49" s="224"/>
      <c r="T49" s="224"/>
      <c r="U49" s="219"/>
    </row>
    <row r="50" spans="15:21" ht="13.5" customHeight="1">
      <c r="O50" s="200"/>
      <c r="P50" s="200"/>
      <c r="Q50" s="200"/>
      <c r="R50" s="196"/>
      <c r="S50" s="224"/>
      <c r="T50" s="224"/>
      <c r="U50" s="219"/>
    </row>
    <row r="51" spans="15:21" ht="13.5" customHeight="1">
      <c r="O51" s="200"/>
      <c r="P51" s="200"/>
      <c r="Q51" s="200"/>
      <c r="R51" s="196"/>
      <c r="S51" s="224"/>
      <c r="T51" s="224"/>
      <c r="U51" s="219"/>
    </row>
    <row r="52" spans="15:21" ht="13.5" customHeight="1">
      <c r="O52" s="200"/>
      <c r="P52" s="200"/>
      <c r="Q52" s="200"/>
      <c r="R52" s="196"/>
      <c r="S52" s="226"/>
      <c r="T52" s="226"/>
      <c r="U52" s="227"/>
    </row>
    <row r="53" spans="15:21" ht="13.5" customHeight="1">
      <c r="O53" s="200"/>
      <c r="P53" s="202"/>
      <c r="Q53" s="202"/>
      <c r="R53" s="196"/>
      <c r="S53" s="226"/>
      <c r="T53" s="226"/>
      <c r="U53" s="227"/>
    </row>
    <row r="54" spans="15:21" ht="13.5" customHeight="1">
      <c r="O54" s="208"/>
      <c r="P54" s="208"/>
      <c r="Q54" s="208"/>
      <c r="R54" s="196"/>
      <c r="S54" s="224"/>
      <c r="T54" s="224"/>
      <c r="U54" s="219"/>
    </row>
    <row r="55" spans="15:21" ht="13.5" customHeight="1">
      <c r="O55" s="200"/>
      <c r="P55" s="200"/>
      <c r="Q55" s="200"/>
      <c r="R55" s="196"/>
      <c r="S55" s="228"/>
      <c r="T55" s="228"/>
      <c r="U55" s="219"/>
    </row>
    <row r="56" spans="15:21" ht="13.5" customHeight="1">
      <c r="O56" s="192"/>
      <c r="P56" s="196"/>
      <c r="Q56" s="196"/>
      <c r="R56" s="212"/>
      <c r="S56" s="224"/>
      <c r="T56" s="224"/>
      <c r="U56" s="219"/>
    </row>
    <row r="57" spans="15:21" ht="13.5" customHeight="1">
      <c r="O57" s="214"/>
      <c r="P57" s="214"/>
      <c r="Q57" s="214"/>
      <c r="R57" s="207"/>
      <c r="S57" s="224"/>
      <c r="T57" s="224"/>
      <c r="U57" s="219"/>
    </row>
    <row r="58" spans="15:18" ht="13.5" customHeight="1">
      <c r="O58" s="208"/>
      <c r="P58" s="208"/>
      <c r="Q58" s="208"/>
      <c r="R58" s="196"/>
    </row>
    <row r="59" spans="15:18" ht="13.5" customHeight="1">
      <c r="O59" s="208"/>
      <c r="P59" s="208"/>
      <c r="Q59" s="208"/>
      <c r="R59" s="196"/>
    </row>
    <row r="60" spans="15:18" ht="13.5" customHeight="1">
      <c r="O60" s="208"/>
      <c r="P60" s="208"/>
      <c r="Q60" s="208"/>
      <c r="R60" s="196"/>
    </row>
    <row r="61" spans="4:18" ht="13.5" customHeight="1">
      <c r="D61" s="200"/>
      <c r="E61" s="200"/>
      <c r="F61" s="200"/>
      <c r="G61" s="200"/>
      <c r="H61" s="200"/>
      <c r="I61" s="229"/>
      <c r="J61" s="200"/>
      <c r="K61" s="200"/>
      <c r="L61" s="201"/>
      <c r="M61" s="201"/>
      <c r="N61" s="200"/>
      <c r="O61" s="200"/>
      <c r="P61" s="200"/>
      <c r="Q61" s="200"/>
      <c r="R61" s="196"/>
    </row>
    <row r="62" spans="4:18" ht="13.5" customHeight="1">
      <c r="D62" s="192"/>
      <c r="E62" s="192"/>
      <c r="F62" s="192"/>
      <c r="G62" s="192"/>
      <c r="H62" s="192"/>
      <c r="I62" s="230"/>
      <c r="J62" s="192"/>
      <c r="K62" s="192"/>
      <c r="L62" s="231"/>
      <c r="M62" s="231"/>
      <c r="N62" s="192"/>
      <c r="O62" s="192"/>
      <c r="P62" s="192"/>
      <c r="Q62" s="192"/>
      <c r="R62" s="196"/>
    </row>
    <row r="63" spans="4:18" ht="13.5" customHeight="1">
      <c r="D63" s="214"/>
      <c r="E63" s="214"/>
      <c r="F63" s="214"/>
      <c r="G63" s="203"/>
      <c r="H63" s="203"/>
      <c r="I63" s="232"/>
      <c r="J63" s="203"/>
      <c r="K63" s="203"/>
      <c r="L63" s="206"/>
      <c r="M63" s="206"/>
      <c r="N63" s="203"/>
      <c r="O63" s="214"/>
      <c r="P63" s="203"/>
      <c r="Q63" s="203"/>
      <c r="R63" s="207"/>
    </row>
    <row r="64" spans="4:18" ht="13.5" customHeight="1">
      <c r="D64" s="200"/>
      <c r="E64" s="200"/>
      <c r="F64" s="200"/>
      <c r="G64" s="200"/>
      <c r="H64" s="200"/>
      <c r="I64" s="229"/>
      <c r="J64" s="200"/>
      <c r="K64" s="200"/>
      <c r="L64" s="201"/>
      <c r="M64" s="201"/>
      <c r="N64" s="200"/>
      <c r="O64" s="200"/>
      <c r="P64" s="200"/>
      <c r="Q64" s="200"/>
      <c r="R64" s="196"/>
    </row>
    <row r="65" spans="4:18" ht="13.5" customHeight="1">
      <c r="D65" s="200"/>
      <c r="E65" s="200"/>
      <c r="F65" s="200"/>
      <c r="G65" s="202"/>
      <c r="H65" s="202"/>
      <c r="I65" s="229"/>
      <c r="J65" s="202"/>
      <c r="K65" s="202"/>
      <c r="L65" s="201"/>
      <c r="M65" s="201"/>
      <c r="N65" s="202"/>
      <c r="O65" s="200"/>
      <c r="P65" s="200"/>
      <c r="Q65" s="200"/>
      <c r="R65" s="196"/>
    </row>
    <row r="66" spans="4:18" ht="13.5" customHeight="1">
      <c r="D66" s="200"/>
      <c r="E66" s="200"/>
      <c r="F66" s="200"/>
      <c r="G66" s="202"/>
      <c r="H66" s="202"/>
      <c r="I66" s="229"/>
      <c r="J66" s="202"/>
      <c r="K66" s="202"/>
      <c r="L66" s="201"/>
      <c r="M66" s="201"/>
      <c r="N66" s="202"/>
      <c r="O66" s="200"/>
      <c r="P66" s="202"/>
      <c r="Q66" s="202"/>
      <c r="R66" s="196"/>
    </row>
    <row r="67" spans="4:18" ht="13.5" customHeight="1">
      <c r="D67" s="200"/>
      <c r="E67" s="200"/>
      <c r="F67" s="200"/>
      <c r="G67" s="225"/>
      <c r="H67" s="225"/>
      <c r="I67" s="229"/>
      <c r="J67" s="200"/>
      <c r="K67" s="200"/>
      <c r="L67" s="201"/>
      <c r="M67" s="201"/>
      <c r="N67" s="225"/>
      <c r="O67" s="208"/>
      <c r="P67" s="208"/>
      <c r="Q67" s="208"/>
      <c r="R67" s="196"/>
    </row>
    <row r="68" spans="4:18" ht="13.5" customHeight="1">
      <c r="D68" s="208"/>
      <c r="E68" s="208"/>
      <c r="F68" s="208"/>
      <c r="G68" s="208"/>
      <c r="H68" s="208"/>
      <c r="I68" s="233"/>
      <c r="J68" s="208"/>
      <c r="K68" s="208"/>
      <c r="L68" s="201"/>
      <c r="M68" s="201"/>
      <c r="N68" s="225"/>
      <c r="O68" s="200"/>
      <c r="P68" s="225"/>
      <c r="Q68" s="225"/>
      <c r="R68" s="196"/>
    </row>
    <row r="69" spans="4:18" ht="13.5" customHeight="1">
      <c r="D69" s="200"/>
      <c r="E69" s="200"/>
      <c r="F69" s="200"/>
      <c r="G69" s="200"/>
      <c r="H69" s="200"/>
      <c r="I69" s="229"/>
      <c r="J69" s="200"/>
      <c r="K69" s="200"/>
      <c r="L69" s="201"/>
      <c r="M69" s="201"/>
      <c r="N69" s="200"/>
      <c r="O69" s="200"/>
      <c r="P69" s="200"/>
      <c r="Q69" s="200"/>
      <c r="R69" s="196"/>
    </row>
    <row r="70" spans="4:18" ht="13.5" customHeight="1">
      <c r="D70" s="200"/>
      <c r="E70" s="200"/>
      <c r="F70" s="200"/>
      <c r="G70" s="208"/>
      <c r="H70" s="208"/>
      <c r="I70" s="229"/>
      <c r="J70" s="202"/>
      <c r="K70" s="202"/>
      <c r="L70" s="201"/>
      <c r="M70" s="201"/>
      <c r="N70" s="202"/>
      <c r="O70" s="200"/>
      <c r="P70" s="202"/>
      <c r="Q70" s="202"/>
      <c r="R70" s="196"/>
    </row>
    <row r="71" spans="4:18" ht="13.5" customHeight="1">
      <c r="D71" s="208"/>
      <c r="E71" s="208"/>
      <c r="F71" s="208"/>
      <c r="G71" s="208"/>
      <c r="H71" s="208"/>
      <c r="I71" s="233"/>
      <c r="J71" s="208"/>
      <c r="K71" s="208"/>
      <c r="L71" s="201"/>
      <c r="M71" s="201"/>
      <c r="N71" s="200"/>
      <c r="O71" s="200"/>
      <c r="P71" s="200"/>
      <c r="Q71" s="200"/>
      <c r="R71" s="196"/>
    </row>
    <row r="72" spans="4:18" ht="12" customHeight="1">
      <c r="D72" s="200"/>
      <c r="E72" s="200"/>
      <c r="F72" s="200"/>
      <c r="G72" s="202"/>
      <c r="H72" s="202"/>
      <c r="I72" s="229"/>
      <c r="J72" s="202"/>
      <c r="K72" s="202"/>
      <c r="L72" s="201"/>
      <c r="M72" s="201"/>
      <c r="N72" s="200"/>
      <c r="O72" s="200"/>
      <c r="P72" s="202"/>
      <c r="Q72" s="202"/>
      <c r="R72" s="196"/>
    </row>
  </sheetData>
  <sheetProtection/>
  <mergeCells count="31">
    <mergeCell ref="A12:B12"/>
    <mergeCell ref="A13:B13"/>
    <mergeCell ref="A14:B14"/>
    <mergeCell ref="A15:B15"/>
    <mergeCell ref="G27:H27"/>
    <mergeCell ref="I27:J27"/>
    <mergeCell ref="A16:B16"/>
    <mergeCell ref="A17:B17"/>
    <mergeCell ref="K27:L27"/>
    <mergeCell ref="A18:B18"/>
    <mergeCell ref="A19:B19"/>
    <mergeCell ref="A27:B27"/>
    <mergeCell ref="C27:D27"/>
    <mergeCell ref="E27:F27"/>
    <mergeCell ref="A20:B20"/>
    <mergeCell ref="A21:B21"/>
    <mergeCell ref="A22:B22"/>
    <mergeCell ref="A23:B23"/>
    <mergeCell ref="A6:B6"/>
    <mergeCell ref="A8:B8"/>
    <mergeCell ref="A10:B10"/>
    <mergeCell ref="A11:B11"/>
    <mergeCell ref="A9:B9"/>
    <mergeCell ref="A7:B7"/>
    <mergeCell ref="A1:L1"/>
    <mergeCell ref="C4:D4"/>
    <mergeCell ref="E4:F4"/>
    <mergeCell ref="G4:H4"/>
    <mergeCell ref="I4:J4"/>
    <mergeCell ref="K4:L4"/>
    <mergeCell ref="A4:B5"/>
  </mergeCells>
  <printOptions/>
  <pageMargins left="0.7874015748031497" right="0" top="0.7874015748031497" bottom="0.1968503937007874" header="0.3937007874015748" footer="0.1968503937007874"/>
  <pageSetup firstPageNumber="207" useFirstPageNumber="1" horizontalDpi="600" verticalDpi="600" orientation="portrait" paperSize="9" r:id="rId2"/>
  <headerFooter alignWithMargins="0">
    <oddHeader xml:space="preserve">&amp;R&amp;"ＭＳ 明朝,標準"&amp;8区 立 施 設　&amp;P 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G97"/>
  <sheetViews>
    <sheetView zoomScalePageLayoutView="0" workbookViewId="0" topLeftCell="A1">
      <selection activeCell="Q4" sqref="Q4"/>
    </sheetView>
  </sheetViews>
  <sheetFormatPr defaultColWidth="15.625" defaultRowHeight="13.5"/>
  <cols>
    <col min="1" max="12" width="7.25390625" style="185" customWidth="1"/>
    <col min="13" max="13" width="5.00390625" style="185" customWidth="1"/>
    <col min="14" max="21" width="7.25390625" style="185" customWidth="1"/>
    <col min="22" max="45" width="2.00390625" style="185" customWidth="1"/>
    <col min="46" max="46" width="2.125" style="185" customWidth="1"/>
    <col min="47" max="55" width="2.00390625" style="185" customWidth="1"/>
    <col min="56" max="60" width="1.37890625" style="185" customWidth="1"/>
    <col min="61" max="61" width="2.125" style="185" customWidth="1"/>
    <col min="62" max="71" width="1.37890625" style="185" customWidth="1"/>
    <col min="72" max="16384" width="15.625" style="185" customWidth="1"/>
  </cols>
  <sheetData>
    <row r="1" spans="1:59" ht="18" customHeight="1">
      <c r="A1" s="259" t="s">
        <v>831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234"/>
      <c r="Z1" s="234"/>
      <c r="AA1" s="234"/>
      <c r="AB1" s="234"/>
      <c r="AC1" s="234"/>
      <c r="AD1" s="234"/>
      <c r="AE1" s="234"/>
      <c r="AF1" s="234"/>
      <c r="AG1" s="234"/>
      <c r="AH1" s="234"/>
      <c r="AI1" s="234"/>
      <c r="AJ1" s="234"/>
      <c r="AK1" s="234"/>
      <c r="AL1" s="234"/>
      <c r="AM1" s="234"/>
      <c r="AN1" s="234"/>
      <c r="AO1" s="234"/>
      <c r="AP1" s="234"/>
      <c r="AQ1" s="234"/>
      <c r="AR1" s="184"/>
      <c r="AS1" s="184"/>
      <c r="AT1" s="184"/>
      <c r="AU1" s="184"/>
      <c r="AV1" s="184"/>
      <c r="AW1" s="184"/>
      <c r="AX1" s="184"/>
      <c r="AY1" s="184"/>
      <c r="AZ1" s="184"/>
      <c r="BA1" s="184"/>
      <c r="BB1" s="184"/>
      <c r="BC1" s="184"/>
      <c r="BD1" s="184"/>
      <c r="BE1" s="184"/>
      <c r="BF1" s="184"/>
      <c r="BG1" s="184"/>
    </row>
    <row r="2" ht="15" customHeight="1"/>
    <row r="3" spans="1:50" ht="15" customHeight="1" thickBot="1">
      <c r="A3" s="187"/>
      <c r="D3" s="235"/>
      <c r="F3" s="236"/>
      <c r="G3" s="237"/>
      <c r="H3" s="237"/>
      <c r="L3" s="236"/>
      <c r="M3" s="236"/>
      <c r="N3" s="236"/>
      <c r="O3" s="236"/>
      <c r="AF3" s="188"/>
      <c r="AL3" s="238"/>
      <c r="AX3" s="238"/>
    </row>
    <row r="4" spans="1:59" ht="18" customHeight="1">
      <c r="A4" s="459" t="s">
        <v>26</v>
      </c>
      <c r="B4" s="460"/>
      <c r="C4" s="467" t="s">
        <v>752</v>
      </c>
      <c r="D4" s="457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196"/>
      <c r="Z4" s="196"/>
      <c r="AA4" s="196"/>
      <c r="AB4" s="196"/>
      <c r="AC4" s="196"/>
      <c r="AD4" s="196"/>
      <c r="AE4" s="196"/>
      <c r="AF4" s="196"/>
      <c r="AG4" s="196"/>
      <c r="AH4" s="196"/>
      <c r="AI4" s="196"/>
      <c r="AJ4" s="196"/>
      <c r="AK4" s="196"/>
      <c r="AL4" s="196"/>
      <c r="AM4" s="196"/>
      <c r="AN4" s="196"/>
      <c r="AO4" s="196"/>
      <c r="AP4" s="196"/>
      <c r="AQ4" s="196"/>
      <c r="AR4" s="196"/>
      <c r="AS4" s="196"/>
      <c r="AT4" s="196"/>
      <c r="AU4" s="196"/>
      <c r="AV4" s="196"/>
      <c r="AW4" s="196"/>
      <c r="AX4" s="196"/>
      <c r="AY4" s="196"/>
      <c r="AZ4" s="196"/>
      <c r="BA4" s="196"/>
      <c r="BB4" s="196"/>
      <c r="BC4" s="196"/>
      <c r="BD4" s="196"/>
      <c r="BE4" s="196"/>
      <c r="BF4" s="196"/>
      <c r="BG4" s="196"/>
    </row>
    <row r="5" spans="1:59" ht="18" customHeight="1">
      <c r="A5" s="461"/>
      <c r="B5" s="462"/>
      <c r="C5" s="198" t="s">
        <v>69</v>
      </c>
      <c r="D5" s="197" t="s">
        <v>70</v>
      </c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6"/>
      <c r="X5" s="196"/>
      <c r="Y5" s="196"/>
      <c r="Z5" s="196"/>
      <c r="AA5" s="196"/>
      <c r="AB5" s="196"/>
      <c r="AC5" s="196"/>
      <c r="AD5" s="196"/>
      <c r="AE5" s="196"/>
      <c r="AF5" s="196"/>
      <c r="AG5" s="196"/>
      <c r="AH5" s="196"/>
      <c r="AI5" s="196"/>
      <c r="AJ5" s="196"/>
      <c r="AK5" s="196"/>
      <c r="AL5" s="196"/>
      <c r="AM5" s="196"/>
      <c r="AN5" s="196"/>
      <c r="AO5" s="196"/>
      <c r="AP5" s="196"/>
      <c r="AQ5" s="196"/>
      <c r="AR5" s="214"/>
      <c r="AS5" s="214"/>
      <c r="AT5" s="214"/>
      <c r="AU5" s="214"/>
      <c r="AV5" s="214"/>
      <c r="AW5" s="214"/>
      <c r="AX5" s="214"/>
      <c r="AY5" s="214"/>
      <c r="AZ5" s="214"/>
      <c r="BA5" s="214"/>
      <c r="BB5" s="214"/>
      <c r="BC5" s="214"/>
      <c r="BD5" s="214"/>
      <c r="BE5" s="214"/>
      <c r="BF5" s="214"/>
      <c r="BG5" s="214"/>
    </row>
    <row r="6" spans="1:59" ht="18" customHeight="1">
      <c r="A6" s="464" t="s">
        <v>751</v>
      </c>
      <c r="B6" s="464"/>
      <c r="C6" s="199">
        <v>772</v>
      </c>
      <c r="D6" s="199">
        <v>35125</v>
      </c>
      <c r="I6" s="189"/>
      <c r="L6" s="191"/>
      <c r="M6" s="202"/>
      <c r="N6" s="202"/>
      <c r="O6" s="202"/>
      <c r="P6" s="202"/>
      <c r="Q6" s="202"/>
      <c r="R6" s="202"/>
      <c r="S6" s="202"/>
      <c r="T6" s="202"/>
      <c r="U6" s="202"/>
      <c r="V6" s="202"/>
      <c r="W6" s="202"/>
      <c r="X6" s="202"/>
      <c r="Y6" s="202"/>
      <c r="Z6" s="202"/>
      <c r="AA6" s="202"/>
      <c r="AB6" s="202"/>
      <c r="AC6" s="202"/>
      <c r="AD6" s="202"/>
      <c r="AE6" s="202"/>
      <c r="AF6" s="202"/>
      <c r="AG6" s="202"/>
      <c r="AH6" s="202"/>
      <c r="AI6" s="202"/>
      <c r="AJ6" s="202"/>
      <c r="AK6" s="202"/>
      <c r="AL6" s="200"/>
      <c r="AM6" s="200"/>
      <c r="AN6" s="200"/>
      <c r="AO6" s="200"/>
      <c r="AP6" s="200"/>
      <c r="AQ6" s="200"/>
      <c r="AR6" s="200"/>
      <c r="AS6" s="200"/>
      <c r="AT6" s="200"/>
      <c r="AU6" s="200"/>
      <c r="AV6" s="200"/>
      <c r="AW6" s="200"/>
      <c r="AX6" s="200"/>
      <c r="AY6" s="200"/>
      <c r="AZ6" s="200"/>
      <c r="BA6" s="200"/>
      <c r="BB6" s="200"/>
      <c r="BC6" s="200"/>
      <c r="BD6" s="200"/>
      <c r="BE6" s="200"/>
      <c r="BF6" s="200"/>
      <c r="BG6" s="200"/>
    </row>
    <row r="7" spans="1:59" ht="18" customHeight="1">
      <c r="A7" s="464">
        <v>19</v>
      </c>
      <c r="B7" s="464"/>
      <c r="C7" s="199">
        <v>530</v>
      </c>
      <c r="D7" s="199">
        <v>33547</v>
      </c>
      <c r="I7" s="189"/>
      <c r="L7" s="191"/>
      <c r="M7" s="202"/>
      <c r="N7" s="202"/>
      <c r="O7" s="202"/>
      <c r="P7" s="202"/>
      <c r="Q7" s="202"/>
      <c r="R7" s="202"/>
      <c r="S7" s="202"/>
      <c r="T7" s="202"/>
      <c r="U7" s="202"/>
      <c r="V7" s="202"/>
      <c r="W7" s="202"/>
      <c r="X7" s="202"/>
      <c r="Y7" s="202"/>
      <c r="Z7" s="202"/>
      <c r="AA7" s="202"/>
      <c r="AB7" s="202"/>
      <c r="AC7" s="202"/>
      <c r="AD7" s="202"/>
      <c r="AE7" s="202"/>
      <c r="AF7" s="202"/>
      <c r="AG7" s="202"/>
      <c r="AH7" s="202"/>
      <c r="AI7" s="202"/>
      <c r="AJ7" s="202"/>
      <c r="AK7" s="202"/>
      <c r="AL7" s="200"/>
      <c r="AM7" s="200"/>
      <c r="AN7" s="200"/>
      <c r="AO7" s="200"/>
      <c r="AP7" s="200"/>
      <c r="AQ7" s="200"/>
      <c r="AR7" s="200"/>
      <c r="AS7" s="200"/>
      <c r="AT7" s="200"/>
      <c r="AU7" s="200"/>
      <c r="AV7" s="200"/>
      <c r="AW7" s="200"/>
      <c r="AX7" s="200"/>
      <c r="AY7" s="200"/>
      <c r="AZ7" s="200"/>
      <c r="BA7" s="200"/>
      <c r="BB7" s="200"/>
      <c r="BC7" s="200"/>
      <c r="BD7" s="200"/>
      <c r="BE7" s="200"/>
      <c r="BF7" s="200"/>
      <c r="BG7" s="200"/>
    </row>
    <row r="8" spans="1:59" ht="18" customHeight="1">
      <c r="A8" s="465">
        <v>20</v>
      </c>
      <c r="B8" s="465"/>
      <c r="C8" s="409">
        <f>SUM(C10:C23)</f>
        <v>776</v>
      </c>
      <c r="D8" s="409">
        <f>SUM(D10:D23)</f>
        <v>37085</v>
      </c>
      <c r="I8" s="189"/>
      <c r="L8" s="191"/>
      <c r="M8" s="202"/>
      <c r="N8" s="202"/>
      <c r="O8" s="202"/>
      <c r="P8" s="202"/>
      <c r="Q8" s="202"/>
      <c r="R8" s="202"/>
      <c r="S8" s="202"/>
      <c r="T8" s="202"/>
      <c r="U8" s="202"/>
      <c r="V8" s="202"/>
      <c r="W8" s="202"/>
      <c r="X8" s="202"/>
      <c r="Y8" s="202"/>
      <c r="Z8" s="202"/>
      <c r="AA8" s="202"/>
      <c r="AB8" s="202"/>
      <c r="AC8" s="202"/>
      <c r="AD8" s="202"/>
      <c r="AE8" s="202"/>
      <c r="AF8" s="202"/>
      <c r="AG8" s="202"/>
      <c r="AH8" s="202"/>
      <c r="AI8" s="202"/>
      <c r="AJ8" s="202"/>
      <c r="AK8" s="202"/>
      <c r="AL8" s="200"/>
      <c r="AM8" s="200"/>
      <c r="AN8" s="200"/>
      <c r="AO8" s="200"/>
      <c r="AP8" s="200"/>
      <c r="AQ8" s="200"/>
      <c r="AR8" s="200"/>
      <c r="AS8" s="200"/>
      <c r="AT8" s="200"/>
      <c r="AU8" s="200"/>
      <c r="AV8" s="200"/>
      <c r="AW8" s="200"/>
      <c r="AX8" s="200"/>
      <c r="AY8" s="200"/>
      <c r="AZ8" s="200"/>
      <c r="BA8" s="200"/>
      <c r="BB8" s="200"/>
      <c r="BC8" s="200"/>
      <c r="BD8" s="200"/>
      <c r="BE8" s="200"/>
      <c r="BF8" s="200"/>
      <c r="BG8" s="200"/>
    </row>
    <row r="9" spans="1:43" ht="18" customHeight="1">
      <c r="A9" s="464"/>
      <c r="B9" s="464"/>
      <c r="C9" s="199"/>
      <c r="D9" s="199"/>
      <c r="E9" s="192"/>
      <c r="F9" s="192"/>
      <c r="G9" s="192"/>
      <c r="H9" s="192"/>
      <c r="I9" s="192"/>
      <c r="J9" s="192"/>
      <c r="K9" s="192"/>
      <c r="L9" s="192"/>
      <c r="M9" s="202"/>
      <c r="N9" s="202"/>
      <c r="O9" s="202"/>
      <c r="P9" s="202"/>
      <c r="Q9" s="202"/>
      <c r="R9" s="202"/>
      <c r="S9" s="202"/>
      <c r="T9" s="202"/>
      <c r="U9" s="202"/>
      <c r="V9" s="202"/>
      <c r="W9" s="202"/>
      <c r="X9" s="202"/>
      <c r="Y9" s="202"/>
      <c r="Z9" s="202"/>
      <c r="AA9" s="202"/>
      <c r="AB9" s="202"/>
      <c r="AC9" s="202"/>
      <c r="AD9" s="202"/>
      <c r="AE9" s="202"/>
      <c r="AF9" s="202"/>
      <c r="AG9" s="202"/>
      <c r="AH9" s="202"/>
      <c r="AI9" s="202"/>
      <c r="AJ9" s="202"/>
      <c r="AK9" s="202"/>
      <c r="AL9" s="202"/>
      <c r="AM9" s="202"/>
      <c r="AN9" s="202"/>
      <c r="AO9" s="202"/>
      <c r="AP9" s="202"/>
      <c r="AQ9" s="202"/>
    </row>
    <row r="10" spans="1:43" ht="18" customHeight="1">
      <c r="A10" s="464" t="s">
        <v>750</v>
      </c>
      <c r="B10" s="464"/>
      <c r="C10" s="247">
        <v>72</v>
      </c>
      <c r="D10" s="405">
        <v>3106</v>
      </c>
      <c r="E10" s="208"/>
      <c r="F10" s="208"/>
      <c r="G10" s="200"/>
      <c r="H10" s="200"/>
      <c r="I10" s="200"/>
      <c r="J10" s="200"/>
      <c r="K10" s="200"/>
      <c r="L10" s="202"/>
      <c r="M10" s="202"/>
      <c r="N10" s="202"/>
      <c r="O10" s="202"/>
      <c r="P10" s="202"/>
      <c r="Q10" s="202"/>
      <c r="R10" s="202"/>
      <c r="S10" s="202"/>
      <c r="T10" s="202"/>
      <c r="U10" s="202"/>
      <c r="V10" s="202"/>
      <c r="W10" s="202"/>
      <c r="X10" s="202"/>
      <c r="Y10" s="202"/>
      <c r="Z10" s="202"/>
      <c r="AA10" s="202"/>
      <c r="AB10" s="202"/>
      <c r="AC10" s="202"/>
      <c r="AD10" s="202"/>
      <c r="AE10" s="202"/>
      <c r="AF10" s="200"/>
      <c r="AG10" s="200"/>
      <c r="AH10" s="200"/>
      <c r="AI10" s="200"/>
      <c r="AJ10" s="200"/>
      <c r="AK10" s="200"/>
      <c r="AL10" s="202"/>
      <c r="AM10" s="202"/>
      <c r="AN10" s="202"/>
      <c r="AO10" s="202"/>
      <c r="AP10" s="202"/>
      <c r="AQ10" s="202"/>
    </row>
    <row r="11" spans="1:43" ht="18" customHeight="1">
      <c r="A11" s="464" t="s">
        <v>749</v>
      </c>
      <c r="B11" s="464"/>
      <c r="C11" s="199">
        <v>57</v>
      </c>
      <c r="D11" s="199">
        <v>2931</v>
      </c>
      <c r="E11" s="200"/>
      <c r="F11" s="202"/>
      <c r="G11" s="200"/>
      <c r="H11" s="202"/>
      <c r="I11" s="208"/>
      <c r="J11" s="208"/>
      <c r="K11" s="200"/>
      <c r="L11" s="202"/>
      <c r="M11" s="202"/>
      <c r="N11" s="202"/>
      <c r="O11" s="202"/>
      <c r="P11" s="202"/>
      <c r="Q11" s="202"/>
      <c r="R11" s="202"/>
      <c r="S11" s="202"/>
      <c r="T11" s="202"/>
      <c r="U11" s="202"/>
      <c r="V11" s="202"/>
      <c r="W11" s="202"/>
      <c r="X11" s="202"/>
      <c r="Y11" s="202"/>
      <c r="Z11" s="202"/>
      <c r="AA11" s="202"/>
      <c r="AB11" s="202"/>
      <c r="AC11" s="202"/>
      <c r="AD11" s="202"/>
      <c r="AE11" s="202"/>
      <c r="AF11" s="200"/>
      <c r="AG11" s="200"/>
      <c r="AH11" s="200"/>
      <c r="AI11" s="200"/>
      <c r="AJ11" s="200"/>
      <c r="AK11" s="200"/>
      <c r="AL11" s="200"/>
      <c r="AM11" s="200"/>
      <c r="AN11" s="200"/>
      <c r="AO11" s="200"/>
      <c r="AP11" s="200"/>
      <c r="AQ11" s="200"/>
    </row>
    <row r="12" spans="1:43" ht="18" customHeight="1">
      <c r="A12" s="464" t="s">
        <v>748</v>
      </c>
      <c r="B12" s="464"/>
      <c r="C12" s="199">
        <v>66</v>
      </c>
      <c r="D12" s="199">
        <v>2600</v>
      </c>
      <c r="E12" s="200"/>
      <c r="F12" s="202"/>
      <c r="G12" s="200"/>
      <c r="H12" s="202"/>
      <c r="I12" s="208"/>
      <c r="J12" s="208"/>
      <c r="K12" s="200"/>
      <c r="L12" s="202"/>
      <c r="M12" s="202"/>
      <c r="N12" s="202"/>
      <c r="O12" s="202"/>
      <c r="P12" s="202"/>
      <c r="Q12" s="202"/>
      <c r="R12" s="202"/>
      <c r="S12" s="202"/>
      <c r="T12" s="202"/>
      <c r="U12" s="202"/>
      <c r="V12" s="202"/>
      <c r="W12" s="202"/>
      <c r="X12" s="202"/>
      <c r="Y12" s="202"/>
      <c r="Z12" s="202"/>
      <c r="AA12" s="202"/>
      <c r="AB12" s="202"/>
      <c r="AC12" s="202"/>
      <c r="AD12" s="202"/>
      <c r="AE12" s="202"/>
      <c r="AF12" s="200"/>
      <c r="AG12" s="200"/>
      <c r="AH12" s="200"/>
      <c r="AI12" s="200"/>
      <c r="AJ12" s="200"/>
      <c r="AK12" s="200"/>
      <c r="AL12" s="200"/>
      <c r="AM12" s="200"/>
      <c r="AN12" s="200"/>
      <c r="AO12" s="200"/>
      <c r="AP12" s="200"/>
      <c r="AQ12" s="200"/>
    </row>
    <row r="13" spans="1:59" ht="18" customHeight="1">
      <c r="A13" s="464" t="s">
        <v>747</v>
      </c>
      <c r="B13" s="464"/>
      <c r="C13" s="199">
        <v>68</v>
      </c>
      <c r="D13" s="199">
        <v>3378</v>
      </c>
      <c r="E13" s="200"/>
      <c r="F13" s="202"/>
      <c r="G13" s="200"/>
      <c r="H13" s="202"/>
      <c r="I13" s="208"/>
      <c r="J13" s="208"/>
      <c r="K13" s="208"/>
      <c r="L13" s="208"/>
      <c r="M13" s="202"/>
      <c r="N13" s="202"/>
      <c r="O13" s="202"/>
      <c r="P13" s="202"/>
      <c r="Q13" s="202"/>
      <c r="R13" s="202"/>
      <c r="S13" s="202"/>
      <c r="T13" s="202"/>
      <c r="U13" s="202"/>
      <c r="V13" s="202"/>
      <c r="W13" s="202"/>
      <c r="X13" s="202"/>
      <c r="Y13" s="202"/>
      <c r="Z13" s="202"/>
      <c r="AA13" s="202"/>
      <c r="AB13" s="202"/>
      <c r="AC13" s="202"/>
      <c r="AD13" s="202"/>
      <c r="AE13" s="202"/>
      <c r="AF13" s="202"/>
      <c r="AG13" s="202"/>
      <c r="AH13" s="202"/>
      <c r="AI13" s="202"/>
      <c r="AJ13" s="202"/>
      <c r="AK13" s="202"/>
      <c r="AL13" s="202"/>
      <c r="AM13" s="202"/>
      <c r="AN13" s="202"/>
      <c r="AO13" s="202"/>
      <c r="AP13" s="202"/>
      <c r="AQ13" s="202"/>
      <c r="AR13" s="184"/>
      <c r="AS13" s="184"/>
      <c r="AT13" s="184"/>
      <c r="AU13" s="184"/>
      <c r="AV13" s="184"/>
      <c r="AW13" s="184"/>
      <c r="AX13" s="184"/>
      <c r="AY13" s="184"/>
      <c r="AZ13" s="184"/>
      <c r="BA13" s="184"/>
      <c r="BB13" s="184"/>
      <c r="BC13" s="184"/>
      <c r="BD13" s="184"/>
      <c r="BE13" s="184"/>
      <c r="BF13" s="184"/>
      <c r="BG13" s="184"/>
    </row>
    <row r="14" spans="1:43" ht="18" customHeight="1">
      <c r="A14" s="464" t="s">
        <v>746</v>
      </c>
      <c r="B14" s="464"/>
      <c r="C14" s="199">
        <v>61</v>
      </c>
      <c r="D14" s="199">
        <v>2540</v>
      </c>
      <c r="E14" s="200"/>
      <c r="F14" s="202"/>
      <c r="G14" s="208"/>
      <c r="H14" s="208"/>
      <c r="I14" s="208"/>
      <c r="J14" s="208"/>
      <c r="K14" s="200"/>
      <c r="L14" s="200"/>
      <c r="M14" s="203"/>
      <c r="N14" s="203"/>
      <c r="O14" s="203"/>
      <c r="P14" s="203"/>
      <c r="Q14" s="203"/>
      <c r="R14" s="203"/>
      <c r="S14" s="203"/>
      <c r="T14" s="203"/>
      <c r="U14" s="203"/>
      <c r="V14" s="203"/>
      <c r="W14" s="203"/>
      <c r="X14" s="203"/>
      <c r="Y14" s="203"/>
      <c r="Z14" s="203"/>
      <c r="AA14" s="203"/>
      <c r="AB14" s="203"/>
      <c r="AC14" s="203"/>
      <c r="AD14" s="203"/>
      <c r="AE14" s="203"/>
      <c r="AF14" s="214"/>
      <c r="AG14" s="214"/>
      <c r="AH14" s="214"/>
      <c r="AI14" s="214"/>
      <c r="AJ14" s="214"/>
      <c r="AK14" s="214"/>
      <c r="AL14" s="203"/>
      <c r="AM14" s="203"/>
      <c r="AN14" s="203"/>
      <c r="AO14" s="203"/>
      <c r="AP14" s="203"/>
      <c r="AQ14" s="203"/>
    </row>
    <row r="15" spans="1:52" ht="18" customHeight="1">
      <c r="A15" s="464"/>
      <c r="B15" s="464"/>
      <c r="C15" s="199"/>
      <c r="D15" s="199"/>
      <c r="E15" s="192"/>
      <c r="F15" s="192"/>
      <c r="G15" s="192"/>
      <c r="H15" s="192"/>
      <c r="I15" s="192"/>
      <c r="J15" s="192"/>
      <c r="K15" s="192"/>
      <c r="L15" s="192"/>
      <c r="M15" s="223"/>
      <c r="N15" s="223"/>
      <c r="O15" s="223"/>
      <c r="P15" s="223"/>
      <c r="Q15" s="223"/>
      <c r="R15" s="223"/>
      <c r="S15" s="223"/>
      <c r="T15" s="223"/>
      <c r="U15" s="223"/>
      <c r="V15" s="223"/>
      <c r="W15" s="223"/>
      <c r="X15" s="223"/>
      <c r="Y15" s="223"/>
      <c r="Z15" s="223"/>
      <c r="AA15" s="223"/>
      <c r="AB15" s="223"/>
      <c r="AC15" s="223"/>
      <c r="AD15" s="223"/>
      <c r="AE15" s="223"/>
      <c r="AF15" s="223"/>
      <c r="AG15" s="223"/>
      <c r="AH15" s="223"/>
      <c r="AI15" s="223"/>
      <c r="AJ15" s="223"/>
      <c r="AK15" s="223"/>
      <c r="AL15" s="223"/>
      <c r="AM15" s="223"/>
      <c r="AN15" s="223"/>
      <c r="AO15" s="223"/>
      <c r="AP15" s="223"/>
      <c r="AQ15" s="223"/>
      <c r="AZ15" s="238"/>
    </row>
    <row r="16" spans="1:59" ht="16.5" customHeight="1">
      <c r="A16" s="464" t="s">
        <v>745</v>
      </c>
      <c r="B16" s="464"/>
      <c r="C16" s="199">
        <v>62</v>
      </c>
      <c r="D16" s="199">
        <v>2814</v>
      </c>
      <c r="E16" s="200"/>
      <c r="F16" s="202"/>
      <c r="G16" s="200"/>
      <c r="H16" s="202"/>
      <c r="I16" s="208"/>
      <c r="J16" s="208"/>
      <c r="K16" s="200"/>
      <c r="L16" s="202"/>
      <c r="M16" s="196"/>
      <c r="N16" s="196"/>
      <c r="O16" s="196"/>
      <c r="P16" s="196"/>
      <c r="Q16" s="196"/>
      <c r="R16" s="196"/>
      <c r="S16" s="196"/>
      <c r="T16" s="196"/>
      <c r="U16" s="196"/>
      <c r="V16" s="196"/>
      <c r="W16" s="196"/>
      <c r="X16" s="196"/>
      <c r="Y16" s="196"/>
      <c r="Z16" s="196"/>
      <c r="AA16" s="196"/>
      <c r="AB16" s="196"/>
      <c r="AC16" s="196"/>
      <c r="AD16" s="196"/>
      <c r="AE16" s="196"/>
      <c r="AF16" s="196"/>
      <c r="AG16" s="196"/>
      <c r="AH16" s="196"/>
      <c r="AI16" s="196"/>
      <c r="AJ16" s="196"/>
      <c r="AK16" s="196"/>
      <c r="AL16" s="196"/>
      <c r="AM16" s="196"/>
      <c r="AN16" s="196"/>
      <c r="AO16" s="196"/>
      <c r="AP16" s="196"/>
      <c r="AQ16" s="196"/>
      <c r="AR16" s="196"/>
      <c r="AS16" s="196"/>
      <c r="AT16" s="196"/>
      <c r="AU16" s="196"/>
      <c r="AV16" s="196"/>
      <c r="AW16" s="196"/>
      <c r="AX16" s="196"/>
      <c r="AY16" s="196"/>
      <c r="AZ16" s="196"/>
      <c r="BA16" s="196"/>
      <c r="BB16" s="196"/>
      <c r="BC16" s="196"/>
      <c r="BD16" s="196"/>
      <c r="BE16" s="196"/>
      <c r="BF16" s="196"/>
      <c r="BG16" s="196"/>
    </row>
    <row r="17" spans="1:59" ht="16.5" customHeight="1">
      <c r="A17" s="464" t="s">
        <v>744</v>
      </c>
      <c r="B17" s="464"/>
      <c r="C17" s="199">
        <v>70</v>
      </c>
      <c r="D17" s="199">
        <v>3210</v>
      </c>
      <c r="E17" s="200"/>
      <c r="F17" s="202"/>
      <c r="G17" s="200"/>
      <c r="H17" s="202"/>
      <c r="I17" s="200"/>
      <c r="J17" s="200"/>
      <c r="K17" s="200"/>
      <c r="L17" s="202"/>
      <c r="M17" s="196"/>
      <c r="N17" s="196"/>
      <c r="O17" s="196"/>
      <c r="P17" s="196"/>
      <c r="Q17" s="196"/>
      <c r="R17" s="196"/>
      <c r="S17" s="196"/>
      <c r="T17" s="196"/>
      <c r="U17" s="196"/>
      <c r="V17" s="196"/>
      <c r="W17" s="196"/>
      <c r="X17" s="196"/>
      <c r="Y17" s="196"/>
      <c r="Z17" s="196"/>
      <c r="AA17" s="196"/>
      <c r="AB17" s="196"/>
      <c r="AC17" s="196"/>
      <c r="AD17" s="196"/>
      <c r="AE17" s="196"/>
      <c r="AF17" s="196"/>
      <c r="AG17" s="196"/>
      <c r="AH17" s="196"/>
      <c r="AI17" s="196"/>
      <c r="AJ17" s="196"/>
      <c r="AK17" s="196"/>
      <c r="AL17" s="196"/>
      <c r="AM17" s="196"/>
      <c r="AN17" s="196"/>
      <c r="AO17" s="196"/>
      <c r="AP17" s="196"/>
      <c r="AQ17" s="196"/>
      <c r="AR17" s="196"/>
      <c r="AS17" s="196"/>
      <c r="AT17" s="196"/>
      <c r="AU17" s="196"/>
      <c r="AV17" s="196"/>
      <c r="AW17" s="196"/>
      <c r="AX17" s="196"/>
      <c r="AY17" s="196"/>
      <c r="AZ17" s="196"/>
      <c r="BA17" s="196"/>
      <c r="BB17" s="196"/>
      <c r="BC17" s="196"/>
      <c r="BD17" s="196"/>
      <c r="BE17" s="196"/>
      <c r="BF17" s="196"/>
      <c r="BG17" s="196"/>
    </row>
    <row r="18" spans="1:59" ht="16.5" customHeight="1">
      <c r="A18" s="464" t="s">
        <v>743</v>
      </c>
      <c r="B18" s="464"/>
      <c r="C18" s="199">
        <v>73</v>
      </c>
      <c r="D18" s="199">
        <v>2715</v>
      </c>
      <c r="E18" s="200"/>
      <c r="F18" s="202"/>
      <c r="G18" s="200"/>
      <c r="H18" s="202"/>
      <c r="I18" s="208"/>
      <c r="J18" s="208"/>
      <c r="K18" s="200"/>
      <c r="L18" s="202"/>
      <c r="M18" s="196"/>
      <c r="N18" s="196"/>
      <c r="O18" s="196"/>
      <c r="P18" s="196"/>
      <c r="Q18" s="196"/>
      <c r="R18" s="196"/>
      <c r="S18" s="196"/>
      <c r="T18" s="196"/>
      <c r="U18" s="196"/>
      <c r="V18" s="196"/>
      <c r="W18" s="196"/>
      <c r="X18" s="196"/>
      <c r="Y18" s="196"/>
      <c r="Z18" s="196"/>
      <c r="AA18" s="196"/>
      <c r="AB18" s="196"/>
      <c r="AC18" s="196"/>
      <c r="AD18" s="196"/>
      <c r="AE18" s="196"/>
      <c r="AF18" s="196"/>
      <c r="AG18" s="196"/>
      <c r="AH18" s="196"/>
      <c r="AI18" s="196"/>
      <c r="AJ18" s="238"/>
      <c r="AK18" s="196"/>
      <c r="AM18" s="196"/>
      <c r="AN18" s="196"/>
      <c r="AO18" s="196"/>
      <c r="AP18" s="196"/>
      <c r="AQ18" s="196"/>
      <c r="AR18" s="196"/>
      <c r="AS18" s="196"/>
      <c r="AT18" s="196"/>
      <c r="AU18" s="196"/>
      <c r="AV18" s="196"/>
      <c r="AW18" s="196"/>
      <c r="AX18" s="196"/>
      <c r="AY18" s="196"/>
      <c r="AZ18" s="196"/>
      <c r="BA18" s="196"/>
      <c r="BB18" s="196"/>
      <c r="BC18" s="196"/>
      <c r="BD18" s="196"/>
      <c r="BE18" s="196"/>
      <c r="BF18" s="196"/>
      <c r="BG18" s="196"/>
    </row>
    <row r="19" spans="1:59" ht="18" customHeight="1">
      <c r="A19" s="464" t="s">
        <v>742</v>
      </c>
      <c r="B19" s="464"/>
      <c r="C19" s="199">
        <v>54</v>
      </c>
      <c r="D19" s="199">
        <v>2770</v>
      </c>
      <c r="E19" s="200"/>
      <c r="F19" s="202"/>
      <c r="G19" s="200"/>
      <c r="H19" s="202"/>
      <c r="I19" s="208"/>
      <c r="J19" s="208"/>
      <c r="K19" s="200"/>
      <c r="L19" s="202"/>
      <c r="M19" s="196"/>
      <c r="N19" s="196"/>
      <c r="O19" s="196"/>
      <c r="P19" s="196"/>
      <c r="Q19" s="196"/>
      <c r="R19" s="196"/>
      <c r="S19" s="196"/>
      <c r="T19" s="196"/>
      <c r="U19" s="196"/>
      <c r="V19" s="196"/>
      <c r="W19" s="196"/>
      <c r="X19" s="196"/>
      <c r="Y19" s="196"/>
      <c r="Z19" s="196"/>
      <c r="AA19" s="196"/>
      <c r="AB19" s="196"/>
      <c r="AC19" s="196"/>
      <c r="AD19" s="196"/>
      <c r="AE19" s="196"/>
      <c r="AF19" s="196"/>
      <c r="AG19" s="196"/>
      <c r="AH19" s="196"/>
      <c r="AI19" s="196"/>
      <c r="AJ19" s="196"/>
      <c r="AK19" s="196"/>
      <c r="AL19" s="196"/>
      <c r="AM19" s="196"/>
      <c r="AN19" s="196"/>
      <c r="AO19" s="196"/>
      <c r="AP19" s="196"/>
      <c r="AQ19" s="196"/>
      <c r="AR19" s="200"/>
      <c r="AS19" s="200"/>
      <c r="AT19" s="200"/>
      <c r="AU19" s="200"/>
      <c r="AV19" s="200"/>
      <c r="AW19" s="200"/>
      <c r="AX19" s="200"/>
      <c r="AY19" s="200"/>
      <c r="AZ19" s="200"/>
      <c r="BA19" s="200"/>
      <c r="BB19" s="208"/>
      <c r="BC19" s="208"/>
      <c r="BD19" s="208"/>
      <c r="BE19" s="200"/>
      <c r="BF19" s="200"/>
      <c r="BG19" s="200"/>
    </row>
    <row r="20" spans="1:59" ht="18" customHeight="1">
      <c r="A20" s="464" t="s">
        <v>741</v>
      </c>
      <c r="B20" s="464"/>
      <c r="C20" s="199">
        <v>72</v>
      </c>
      <c r="D20" s="199">
        <v>4109</v>
      </c>
      <c r="E20" s="200"/>
      <c r="F20" s="202"/>
      <c r="G20" s="200"/>
      <c r="H20" s="202"/>
      <c r="I20" s="208"/>
      <c r="J20" s="208"/>
      <c r="K20" s="200"/>
      <c r="L20" s="202"/>
      <c r="M20" s="196"/>
      <c r="N20" s="196"/>
      <c r="O20" s="196"/>
      <c r="P20" s="196"/>
      <c r="Q20" s="196"/>
      <c r="R20" s="196"/>
      <c r="S20" s="196"/>
      <c r="T20" s="196"/>
      <c r="U20" s="196"/>
      <c r="V20" s="196"/>
      <c r="W20" s="196"/>
      <c r="X20" s="196"/>
      <c r="Y20" s="196"/>
      <c r="Z20" s="196"/>
      <c r="AA20" s="196"/>
      <c r="AB20" s="196"/>
      <c r="AC20" s="196"/>
      <c r="AD20" s="196"/>
      <c r="AE20" s="196"/>
      <c r="AF20" s="196"/>
      <c r="AG20" s="196"/>
      <c r="AH20" s="196"/>
      <c r="AI20" s="196"/>
      <c r="AJ20" s="196"/>
      <c r="AK20" s="196"/>
      <c r="AL20" s="196"/>
      <c r="AM20" s="196"/>
      <c r="AN20" s="196"/>
      <c r="AO20" s="196"/>
      <c r="AP20" s="196"/>
      <c r="AQ20" s="196"/>
      <c r="AR20" s="200"/>
      <c r="AS20" s="200"/>
      <c r="AT20" s="200"/>
      <c r="AU20" s="200"/>
      <c r="AV20" s="200"/>
      <c r="AW20" s="200"/>
      <c r="AX20" s="200"/>
      <c r="AY20" s="200"/>
      <c r="AZ20" s="200"/>
      <c r="BA20" s="200"/>
      <c r="BB20" s="208"/>
      <c r="BC20" s="208"/>
      <c r="BD20" s="208"/>
      <c r="BE20" s="200"/>
      <c r="BF20" s="200"/>
      <c r="BG20" s="200"/>
    </row>
    <row r="21" spans="1:59" ht="16.5" customHeight="1">
      <c r="A21" s="464"/>
      <c r="B21" s="464"/>
      <c r="C21" s="199"/>
      <c r="D21" s="199"/>
      <c r="E21" s="192"/>
      <c r="F21" s="192"/>
      <c r="G21" s="192"/>
      <c r="H21" s="192"/>
      <c r="I21" s="192"/>
      <c r="J21" s="192"/>
      <c r="K21" s="192"/>
      <c r="L21" s="192"/>
      <c r="M21" s="200"/>
      <c r="N21" s="203"/>
      <c r="O21" s="203"/>
      <c r="P21" s="203"/>
      <c r="Q21" s="203"/>
      <c r="R21" s="203"/>
      <c r="S21" s="203"/>
      <c r="T21" s="203"/>
      <c r="U21" s="203"/>
      <c r="V21" s="203"/>
      <c r="W21" s="203"/>
      <c r="X21" s="203"/>
      <c r="Y21" s="203"/>
      <c r="Z21" s="203"/>
      <c r="AA21" s="203"/>
      <c r="AB21" s="203"/>
      <c r="AC21" s="203"/>
      <c r="AD21" s="203"/>
      <c r="AE21" s="203"/>
      <c r="AF21" s="203"/>
      <c r="AG21" s="203"/>
      <c r="AH21" s="214"/>
      <c r="AI21" s="214"/>
      <c r="AJ21" s="214"/>
      <c r="AK21" s="214"/>
      <c r="AL21" s="214"/>
      <c r="AM21" s="203"/>
      <c r="AN21" s="203"/>
      <c r="AO21" s="203"/>
      <c r="AP21" s="203"/>
      <c r="AQ21" s="203"/>
      <c r="AR21" s="200"/>
      <c r="AS21" s="200"/>
      <c r="AT21" s="200"/>
      <c r="AU21" s="200"/>
      <c r="AV21" s="200"/>
      <c r="AW21" s="200"/>
      <c r="AX21" s="200"/>
      <c r="AY21" s="200"/>
      <c r="AZ21" s="200"/>
      <c r="BA21" s="200"/>
      <c r="BB21" s="208"/>
      <c r="BC21" s="208"/>
      <c r="BD21" s="208"/>
      <c r="BE21" s="200"/>
      <c r="BF21" s="200"/>
      <c r="BG21" s="200"/>
    </row>
    <row r="22" spans="1:59" ht="16.5" customHeight="1">
      <c r="A22" s="464" t="s">
        <v>412</v>
      </c>
      <c r="B22" s="464"/>
      <c r="C22" s="199">
        <v>41</v>
      </c>
      <c r="D22" s="199">
        <v>2941</v>
      </c>
      <c r="E22" s="200"/>
      <c r="F22" s="202"/>
      <c r="G22" s="200"/>
      <c r="H22" s="202"/>
      <c r="I22" s="208"/>
      <c r="J22" s="208"/>
      <c r="K22" s="200"/>
      <c r="L22" s="202"/>
      <c r="M22" s="200"/>
      <c r="N22" s="192"/>
      <c r="P22" s="200"/>
      <c r="Q22" s="200"/>
      <c r="R22" s="200"/>
      <c r="S22" s="192"/>
      <c r="V22" s="200"/>
      <c r="W22" s="200"/>
      <c r="X22" s="192"/>
      <c r="Z22" s="200"/>
      <c r="AA22" s="200"/>
      <c r="AB22" s="200"/>
      <c r="AC22" s="192"/>
      <c r="AE22" s="200"/>
      <c r="AF22" s="200"/>
      <c r="AG22" s="200"/>
      <c r="AH22" s="192"/>
      <c r="AJ22" s="200"/>
      <c r="AK22" s="200"/>
      <c r="AL22" s="200"/>
      <c r="AM22" s="192"/>
      <c r="AO22" s="200"/>
      <c r="AP22" s="200"/>
      <c r="AQ22" s="200"/>
      <c r="AR22" s="200"/>
      <c r="AS22" s="200"/>
      <c r="AT22" s="200"/>
      <c r="AU22" s="200"/>
      <c r="AV22" s="200"/>
      <c r="AW22" s="200"/>
      <c r="AX22" s="200"/>
      <c r="AY22" s="200"/>
      <c r="AZ22" s="200"/>
      <c r="BA22" s="200"/>
      <c r="BB22" s="200"/>
      <c r="BC22" s="200"/>
      <c r="BD22" s="200"/>
      <c r="BE22" s="200"/>
      <c r="BF22" s="200"/>
      <c r="BG22" s="200"/>
    </row>
    <row r="23" spans="1:59" ht="16.5" customHeight="1">
      <c r="A23" s="462" t="s">
        <v>413</v>
      </c>
      <c r="B23" s="462"/>
      <c r="C23" s="411">
        <v>80</v>
      </c>
      <c r="D23" s="411">
        <v>3971</v>
      </c>
      <c r="E23" s="200"/>
      <c r="F23" s="202"/>
      <c r="G23" s="200"/>
      <c r="H23" s="202"/>
      <c r="I23" s="208"/>
      <c r="J23" s="208"/>
      <c r="K23" s="208"/>
      <c r="L23" s="208"/>
      <c r="M23" s="196"/>
      <c r="N23" s="202"/>
      <c r="O23" s="202"/>
      <c r="P23" s="202"/>
      <c r="Q23" s="202"/>
      <c r="R23" s="202"/>
      <c r="S23" s="202"/>
      <c r="T23" s="202"/>
      <c r="U23" s="202"/>
      <c r="V23" s="202"/>
      <c r="W23" s="202"/>
      <c r="X23" s="202"/>
      <c r="Y23" s="202"/>
      <c r="Z23" s="202"/>
      <c r="AA23" s="202"/>
      <c r="AB23" s="202"/>
      <c r="AC23" s="200"/>
      <c r="AD23" s="200"/>
      <c r="AE23" s="200"/>
      <c r="AF23" s="200"/>
      <c r="AG23" s="200"/>
      <c r="AH23" s="200"/>
      <c r="AI23" s="200"/>
      <c r="AJ23" s="200"/>
      <c r="AK23" s="200"/>
      <c r="AL23" s="200"/>
      <c r="AM23" s="200"/>
      <c r="AN23" s="200"/>
      <c r="AO23" s="200"/>
      <c r="AP23" s="200"/>
      <c r="AQ23" s="200"/>
      <c r="AR23" s="214"/>
      <c r="AS23" s="214"/>
      <c r="AT23" s="214"/>
      <c r="AU23" s="214"/>
      <c r="AV23" s="214"/>
      <c r="AW23" s="214"/>
      <c r="AX23" s="214"/>
      <c r="AY23" s="214"/>
      <c r="AZ23" s="214"/>
      <c r="BA23" s="214"/>
      <c r="BB23" s="214"/>
      <c r="BC23" s="214"/>
      <c r="BD23" s="214"/>
      <c r="BE23" s="214"/>
      <c r="BF23" s="214"/>
      <c r="BG23" s="214"/>
    </row>
    <row r="24" spans="1:59" ht="13.5" customHeight="1">
      <c r="A24" s="239" t="s">
        <v>753</v>
      </c>
      <c r="B24" s="240"/>
      <c r="C24" s="240"/>
      <c r="D24" s="240"/>
      <c r="E24" s="240"/>
      <c r="H24" s="241"/>
      <c r="I24" s="241"/>
      <c r="J24" s="241"/>
      <c r="K24" s="196"/>
      <c r="L24" s="196"/>
      <c r="M24" s="196"/>
      <c r="N24" s="202"/>
      <c r="O24" s="202"/>
      <c r="P24" s="202"/>
      <c r="Q24" s="202"/>
      <c r="R24" s="202"/>
      <c r="S24" s="202"/>
      <c r="T24" s="202"/>
      <c r="U24" s="202"/>
      <c r="V24" s="202"/>
      <c r="W24" s="202"/>
      <c r="X24" s="202"/>
      <c r="Y24" s="202"/>
      <c r="Z24" s="202"/>
      <c r="AA24" s="202"/>
      <c r="AB24" s="202"/>
      <c r="AC24" s="200"/>
      <c r="AD24" s="200"/>
      <c r="AE24" s="200"/>
      <c r="AF24" s="200"/>
      <c r="AG24" s="200"/>
      <c r="AH24" s="200"/>
      <c r="AI24" s="200"/>
      <c r="AJ24" s="200"/>
      <c r="AK24" s="200"/>
      <c r="AL24" s="200"/>
      <c r="AM24" s="200"/>
      <c r="AN24" s="200"/>
      <c r="AO24" s="200"/>
      <c r="AP24" s="200"/>
      <c r="AQ24" s="200"/>
      <c r="AR24" s="223"/>
      <c r="AS24" s="223"/>
      <c r="AT24" s="223"/>
      <c r="AU24" s="223"/>
      <c r="AV24" s="223"/>
      <c r="AW24" s="223"/>
      <c r="AX24" s="223"/>
      <c r="AY24" s="223"/>
      <c r="AZ24" s="223"/>
      <c r="BA24" s="223"/>
      <c r="BB24" s="223"/>
      <c r="BC24" s="223"/>
      <c r="BD24" s="223"/>
      <c r="BE24" s="223"/>
      <c r="BF24" s="223"/>
      <c r="BG24" s="223"/>
    </row>
    <row r="25" spans="2:43" ht="16.5" customHeight="1">
      <c r="B25" s="240"/>
      <c r="C25" s="240"/>
      <c r="D25" s="240"/>
      <c r="E25" s="240"/>
      <c r="H25" s="241"/>
      <c r="I25" s="241"/>
      <c r="J25" s="241"/>
      <c r="K25" s="196"/>
      <c r="L25" s="196"/>
      <c r="M25" s="196"/>
      <c r="N25" s="202"/>
      <c r="O25" s="202"/>
      <c r="P25" s="202"/>
      <c r="Q25" s="202"/>
      <c r="R25" s="202"/>
      <c r="S25" s="202"/>
      <c r="T25" s="202"/>
      <c r="U25" s="202"/>
      <c r="V25" s="202"/>
      <c r="W25" s="202"/>
      <c r="X25" s="202"/>
      <c r="Y25" s="202"/>
      <c r="Z25" s="202"/>
      <c r="AA25" s="202"/>
      <c r="AB25" s="202"/>
      <c r="AC25" s="208"/>
      <c r="AD25" s="208"/>
      <c r="AE25" s="208"/>
      <c r="AF25" s="208"/>
      <c r="AG25" s="208"/>
      <c r="AH25" s="200"/>
      <c r="AI25" s="200"/>
      <c r="AJ25" s="200"/>
      <c r="AK25" s="200"/>
      <c r="AL25" s="200"/>
      <c r="AM25" s="208"/>
      <c r="AN25" s="208"/>
      <c r="AO25" s="208"/>
      <c r="AP25" s="208"/>
      <c r="AQ25" s="208"/>
    </row>
    <row r="26" spans="1:43" ht="16.5" customHeight="1">
      <c r="A26" s="456" t="s">
        <v>832</v>
      </c>
      <c r="B26" s="456"/>
      <c r="C26" s="456"/>
      <c r="D26" s="456"/>
      <c r="E26" s="456"/>
      <c r="F26" s="456"/>
      <c r="G26" s="456"/>
      <c r="H26" s="456"/>
      <c r="I26" s="456"/>
      <c r="J26" s="456"/>
      <c r="K26" s="456"/>
      <c r="L26" s="456"/>
      <c r="M26" s="196"/>
      <c r="N26" s="202"/>
      <c r="O26" s="202"/>
      <c r="P26" s="202"/>
      <c r="Q26" s="202"/>
      <c r="R26" s="202"/>
      <c r="S26" s="202"/>
      <c r="T26" s="202"/>
      <c r="U26" s="202"/>
      <c r="V26" s="202"/>
      <c r="W26" s="202"/>
      <c r="X26" s="202"/>
      <c r="Y26" s="202"/>
      <c r="Z26" s="202"/>
      <c r="AA26" s="202"/>
      <c r="AB26" s="202"/>
      <c r="AC26" s="200"/>
      <c r="AD26" s="200"/>
      <c r="AE26" s="200"/>
      <c r="AF26" s="200"/>
      <c r="AG26" s="200"/>
      <c r="AH26" s="200"/>
      <c r="AI26" s="200"/>
      <c r="AJ26" s="200"/>
      <c r="AK26" s="200"/>
      <c r="AL26" s="200"/>
      <c r="AM26" s="200"/>
      <c r="AN26" s="200"/>
      <c r="AO26" s="200"/>
      <c r="AP26" s="200"/>
      <c r="AQ26" s="200"/>
    </row>
    <row r="27" spans="2:50" ht="16.5" customHeight="1">
      <c r="B27" s="240"/>
      <c r="C27" s="240"/>
      <c r="D27" s="240"/>
      <c r="E27" s="240"/>
      <c r="H27" s="241"/>
      <c r="I27" s="241"/>
      <c r="J27" s="241"/>
      <c r="K27" s="241"/>
      <c r="L27" s="241"/>
      <c r="M27" s="241"/>
      <c r="N27" s="202"/>
      <c r="O27" s="202"/>
      <c r="P27" s="202"/>
      <c r="Q27" s="202"/>
      <c r="R27" s="202"/>
      <c r="S27" s="202"/>
      <c r="T27" s="202"/>
      <c r="U27" s="202"/>
      <c r="V27" s="202"/>
      <c r="W27" s="202"/>
      <c r="X27" s="202"/>
      <c r="Y27" s="202"/>
      <c r="Z27" s="202"/>
      <c r="AA27" s="202"/>
      <c r="AB27" s="202"/>
      <c r="AC27" s="208"/>
      <c r="AD27" s="208"/>
      <c r="AE27" s="208"/>
      <c r="AF27" s="208"/>
      <c r="AG27" s="208"/>
      <c r="AH27" s="208"/>
      <c r="AI27" s="208"/>
      <c r="AJ27" s="208"/>
      <c r="AK27" s="208"/>
      <c r="AL27" s="208"/>
      <c r="AM27" s="200"/>
      <c r="AN27" s="200"/>
      <c r="AO27" s="200"/>
      <c r="AP27" s="200"/>
      <c r="AQ27" s="200"/>
      <c r="AX27" s="238"/>
    </row>
    <row r="28" spans="1:59" ht="16.5" customHeight="1" thickBot="1">
      <c r="A28" s="187" t="s">
        <v>550</v>
      </c>
      <c r="B28" s="240"/>
      <c r="C28" s="240"/>
      <c r="D28" s="240"/>
      <c r="E28" s="240"/>
      <c r="H28" s="242"/>
      <c r="I28" s="242"/>
      <c r="J28" s="242"/>
      <c r="K28" s="242"/>
      <c r="L28" s="242"/>
      <c r="M28" s="242"/>
      <c r="N28" s="202"/>
      <c r="O28" s="202"/>
      <c r="P28" s="202"/>
      <c r="Q28" s="202"/>
      <c r="R28" s="202"/>
      <c r="S28" s="202"/>
      <c r="T28" s="202"/>
      <c r="U28" s="202"/>
      <c r="V28" s="202"/>
      <c r="W28" s="202"/>
      <c r="X28" s="202"/>
      <c r="Y28" s="202"/>
      <c r="Z28" s="202"/>
      <c r="AA28" s="202"/>
      <c r="AB28" s="202"/>
      <c r="AC28" s="200"/>
      <c r="AD28" s="200"/>
      <c r="AE28" s="200"/>
      <c r="AF28" s="200"/>
      <c r="AG28" s="200"/>
      <c r="AH28" s="200"/>
      <c r="AI28" s="200"/>
      <c r="AJ28" s="200"/>
      <c r="AK28" s="200"/>
      <c r="AL28" s="200"/>
      <c r="AM28" s="200"/>
      <c r="AN28" s="200"/>
      <c r="AO28" s="200"/>
      <c r="AP28" s="200"/>
      <c r="AQ28" s="200"/>
      <c r="AR28" s="209"/>
      <c r="AS28" s="209"/>
      <c r="AT28" s="209"/>
      <c r="AU28" s="209"/>
      <c r="AV28" s="209"/>
      <c r="AW28" s="209"/>
      <c r="AX28" s="209"/>
      <c r="AY28" s="209"/>
      <c r="AZ28" s="209"/>
      <c r="BA28" s="209"/>
      <c r="BB28" s="209"/>
      <c r="BC28" s="209"/>
      <c r="BD28" s="209"/>
      <c r="BE28" s="209"/>
      <c r="BF28" s="209"/>
      <c r="BG28" s="209"/>
    </row>
    <row r="29" spans="1:59" ht="16.5" customHeight="1">
      <c r="A29" s="459" t="s">
        <v>26</v>
      </c>
      <c r="B29" s="460"/>
      <c r="C29" s="467" t="s">
        <v>752</v>
      </c>
      <c r="D29" s="467"/>
      <c r="E29" s="467" t="s">
        <v>382</v>
      </c>
      <c r="F29" s="467"/>
      <c r="G29" s="467" t="s">
        <v>383</v>
      </c>
      <c r="H29" s="467"/>
      <c r="I29" s="467" t="s">
        <v>384</v>
      </c>
      <c r="J29" s="467"/>
      <c r="K29" s="467" t="s">
        <v>385</v>
      </c>
      <c r="L29" s="457"/>
      <c r="M29" s="241"/>
      <c r="N29" s="202"/>
      <c r="O29" s="202"/>
      <c r="P29" s="202"/>
      <c r="Q29" s="202"/>
      <c r="R29" s="202"/>
      <c r="S29" s="202"/>
      <c r="T29" s="202"/>
      <c r="U29" s="202"/>
      <c r="V29" s="202"/>
      <c r="W29" s="202"/>
      <c r="X29" s="202"/>
      <c r="Y29" s="202"/>
      <c r="Z29" s="202"/>
      <c r="AA29" s="202"/>
      <c r="AB29" s="202"/>
      <c r="AC29" s="200"/>
      <c r="AD29" s="200"/>
      <c r="AE29" s="200"/>
      <c r="AF29" s="200"/>
      <c r="AG29" s="200"/>
      <c r="AH29" s="208"/>
      <c r="AI29" s="208"/>
      <c r="AJ29" s="208"/>
      <c r="AK29" s="208"/>
      <c r="AL29" s="208"/>
      <c r="AM29" s="200"/>
      <c r="AN29" s="200"/>
      <c r="AO29" s="200"/>
      <c r="AP29" s="200"/>
      <c r="AQ29" s="200"/>
      <c r="AR29" s="196"/>
      <c r="AS29" s="196"/>
      <c r="AT29" s="196"/>
      <c r="AU29" s="196"/>
      <c r="AV29" s="196"/>
      <c r="AW29" s="243"/>
      <c r="AX29" s="243"/>
      <c r="AY29" s="243"/>
      <c r="AZ29" s="243"/>
      <c r="BA29" s="243"/>
      <c r="BB29" s="243"/>
      <c r="BC29" s="196"/>
      <c r="BD29" s="196"/>
      <c r="BE29" s="196"/>
      <c r="BF29" s="196"/>
      <c r="BG29" s="196"/>
    </row>
    <row r="30" spans="1:59" ht="16.5" customHeight="1">
      <c r="A30" s="461"/>
      <c r="B30" s="462"/>
      <c r="C30" s="198" t="s">
        <v>69</v>
      </c>
      <c r="D30" s="198" t="s">
        <v>70</v>
      </c>
      <c r="E30" s="198" t="s">
        <v>69</v>
      </c>
      <c r="F30" s="198" t="s">
        <v>70</v>
      </c>
      <c r="G30" s="198" t="s">
        <v>69</v>
      </c>
      <c r="H30" s="198" t="s">
        <v>70</v>
      </c>
      <c r="I30" s="198" t="s">
        <v>69</v>
      </c>
      <c r="J30" s="198" t="s">
        <v>70</v>
      </c>
      <c r="K30" s="198" t="s">
        <v>69</v>
      </c>
      <c r="L30" s="197" t="s">
        <v>70</v>
      </c>
      <c r="M30" s="196"/>
      <c r="N30" s="202"/>
      <c r="O30" s="202"/>
      <c r="P30" s="202"/>
      <c r="Q30" s="202"/>
      <c r="R30" s="202"/>
      <c r="S30" s="202"/>
      <c r="T30" s="202"/>
      <c r="U30" s="202"/>
      <c r="V30" s="202"/>
      <c r="W30" s="202"/>
      <c r="X30" s="202"/>
      <c r="Y30" s="202"/>
      <c r="Z30" s="202"/>
      <c r="AA30" s="202"/>
      <c r="AB30" s="202"/>
      <c r="AC30" s="200"/>
      <c r="AD30" s="200"/>
      <c r="AE30" s="200"/>
      <c r="AF30" s="200"/>
      <c r="AG30" s="200"/>
      <c r="AH30" s="200"/>
      <c r="AI30" s="200"/>
      <c r="AJ30" s="200"/>
      <c r="AK30" s="200"/>
      <c r="AL30" s="200"/>
      <c r="AM30" s="200"/>
      <c r="AN30" s="200"/>
      <c r="AO30" s="200"/>
      <c r="AP30" s="200"/>
      <c r="AQ30" s="200"/>
      <c r="AR30" s="243"/>
      <c r="AS30" s="243"/>
      <c r="AT30" s="243"/>
      <c r="AU30" s="243"/>
      <c r="AV30" s="243"/>
      <c r="AW30" s="196"/>
      <c r="AX30" s="196"/>
      <c r="AY30" s="196"/>
      <c r="AZ30" s="196"/>
      <c r="BA30" s="196"/>
      <c r="BB30" s="196"/>
      <c r="BC30" s="243"/>
      <c r="BD30" s="243"/>
      <c r="BE30" s="243"/>
      <c r="BF30" s="243"/>
      <c r="BG30" s="243"/>
    </row>
    <row r="31" spans="1:59" ht="16.5" customHeight="1">
      <c r="A31" s="464" t="s">
        <v>751</v>
      </c>
      <c r="B31" s="464"/>
      <c r="C31" s="303">
        <v>3005</v>
      </c>
      <c r="D31" s="303">
        <v>89310</v>
      </c>
      <c r="E31" s="303">
        <v>791</v>
      </c>
      <c r="F31" s="303">
        <v>62577</v>
      </c>
      <c r="G31" s="303">
        <v>823</v>
      </c>
      <c r="H31" s="303">
        <v>13127</v>
      </c>
      <c r="I31" s="303">
        <v>779</v>
      </c>
      <c r="J31" s="303">
        <v>8099</v>
      </c>
      <c r="K31" s="303">
        <v>612</v>
      </c>
      <c r="L31" s="303">
        <v>5507</v>
      </c>
      <c r="M31" s="196"/>
      <c r="N31" s="202"/>
      <c r="O31" s="202"/>
      <c r="P31" s="202"/>
      <c r="Q31" s="202"/>
      <c r="R31" s="202"/>
      <c r="S31" s="202"/>
      <c r="T31" s="202"/>
      <c r="U31" s="202"/>
      <c r="V31" s="202"/>
      <c r="W31" s="202"/>
      <c r="X31" s="202"/>
      <c r="Y31" s="202"/>
      <c r="Z31" s="202"/>
      <c r="AA31" s="202"/>
      <c r="AB31" s="202"/>
      <c r="AC31" s="208"/>
      <c r="AD31" s="208"/>
      <c r="AE31" s="208"/>
      <c r="AF31" s="208"/>
      <c r="AG31" s="208"/>
      <c r="AH31" s="208"/>
      <c r="AI31" s="208"/>
      <c r="AJ31" s="208"/>
      <c r="AK31" s="208"/>
      <c r="AL31" s="208"/>
      <c r="AM31" s="200"/>
      <c r="AN31" s="200"/>
      <c r="AO31" s="200"/>
      <c r="AP31" s="200"/>
      <c r="AQ31" s="200"/>
      <c r="AR31" s="200"/>
      <c r="AS31" s="200"/>
      <c r="AT31" s="200"/>
      <c r="AU31" s="200"/>
      <c r="AV31" s="200"/>
      <c r="AW31" s="208"/>
      <c r="AX31" s="208"/>
      <c r="AY31" s="200"/>
      <c r="AZ31" s="200"/>
      <c r="BA31" s="200"/>
      <c r="BB31" s="200"/>
      <c r="BC31" s="200"/>
      <c r="BD31" s="200"/>
      <c r="BE31" s="200"/>
      <c r="BF31" s="200"/>
      <c r="BG31" s="200"/>
    </row>
    <row r="32" spans="1:59" ht="16.5" customHeight="1">
      <c r="A32" s="464">
        <v>19</v>
      </c>
      <c r="B32" s="464"/>
      <c r="C32" s="303">
        <v>3140</v>
      </c>
      <c r="D32" s="303">
        <v>84422</v>
      </c>
      <c r="E32" s="303">
        <v>823</v>
      </c>
      <c r="F32" s="303">
        <v>61235</v>
      </c>
      <c r="G32" s="303">
        <v>837</v>
      </c>
      <c r="H32" s="303">
        <v>10261</v>
      </c>
      <c r="I32" s="303">
        <v>815</v>
      </c>
      <c r="J32" s="303">
        <v>7681</v>
      </c>
      <c r="K32" s="303">
        <v>665</v>
      </c>
      <c r="L32" s="303">
        <v>5245</v>
      </c>
      <c r="M32" s="196"/>
      <c r="N32" s="202"/>
      <c r="O32" s="202"/>
      <c r="P32" s="202"/>
      <c r="Q32" s="202"/>
      <c r="R32" s="202"/>
      <c r="S32" s="202"/>
      <c r="T32" s="202"/>
      <c r="U32" s="202"/>
      <c r="V32" s="202"/>
      <c r="W32" s="202"/>
      <c r="X32" s="202"/>
      <c r="Y32" s="202"/>
      <c r="Z32" s="202"/>
      <c r="AA32" s="202"/>
      <c r="AB32" s="202"/>
      <c r="AC32" s="208"/>
      <c r="AD32" s="208"/>
      <c r="AE32" s="208"/>
      <c r="AF32" s="208"/>
      <c r="AG32" s="208"/>
      <c r="AH32" s="208"/>
      <c r="AI32" s="208"/>
      <c r="AJ32" s="208"/>
      <c r="AK32" s="208"/>
      <c r="AL32" s="208"/>
      <c r="AM32" s="200"/>
      <c r="AN32" s="200"/>
      <c r="AO32" s="200"/>
      <c r="AP32" s="200"/>
      <c r="AQ32" s="200"/>
      <c r="AR32" s="200"/>
      <c r="AS32" s="200"/>
      <c r="AT32" s="200"/>
      <c r="AU32" s="200"/>
      <c r="AV32" s="200"/>
      <c r="AW32" s="208"/>
      <c r="AX32" s="208"/>
      <c r="AY32" s="200"/>
      <c r="AZ32" s="200"/>
      <c r="BA32" s="200"/>
      <c r="BB32" s="200"/>
      <c r="BC32" s="200"/>
      <c r="BD32" s="200"/>
      <c r="BE32" s="200"/>
      <c r="BF32" s="200"/>
      <c r="BG32" s="200"/>
    </row>
    <row r="33" spans="1:59" ht="16.5" customHeight="1">
      <c r="A33" s="465">
        <v>20</v>
      </c>
      <c r="B33" s="465"/>
      <c r="C33" s="413">
        <f aca="true" t="shared" si="0" ref="C33:L33">SUM(C35:C48)</f>
        <v>3135</v>
      </c>
      <c r="D33" s="413">
        <f t="shared" si="0"/>
        <v>78133</v>
      </c>
      <c r="E33" s="413">
        <f t="shared" si="0"/>
        <v>805</v>
      </c>
      <c r="F33" s="413">
        <f t="shared" si="0"/>
        <v>56643</v>
      </c>
      <c r="G33" s="413">
        <f t="shared" si="0"/>
        <v>833</v>
      </c>
      <c r="H33" s="413">
        <f t="shared" si="0"/>
        <v>9523</v>
      </c>
      <c r="I33" s="413">
        <f t="shared" si="0"/>
        <v>819</v>
      </c>
      <c r="J33" s="413">
        <f t="shared" si="0"/>
        <v>7136</v>
      </c>
      <c r="K33" s="413">
        <f t="shared" si="0"/>
        <v>678</v>
      </c>
      <c r="L33" s="413">
        <f t="shared" si="0"/>
        <v>4831</v>
      </c>
      <c r="M33" s="196"/>
      <c r="N33" s="202"/>
      <c r="O33" s="202"/>
      <c r="P33" s="202"/>
      <c r="Q33" s="202"/>
      <c r="R33" s="202"/>
      <c r="S33" s="202"/>
      <c r="T33" s="202"/>
      <c r="U33" s="202"/>
      <c r="V33" s="202"/>
      <c r="W33" s="202"/>
      <c r="X33" s="202"/>
      <c r="Y33" s="202"/>
      <c r="Z33" s="202"/>
      <c r="AA33" s="202"/>
      <c r="AB33" s="202"/>
      <c r="AC33" s="208"/>
      <c r="AD33" s="208"/>
      <c r="AE33" s="208"/>
      <c r="AF33" s="208"/>
      <c r="AG33" s="208"/>
      <c r="AH33" s="208"/>
      <c r="AI33" s="208"/>
      <c r="AJ33" s="208"/>
      <c r="AK33" s="208"/>
      <c r="AL33" s="208"/>
      <c r="AM33" s="200"/>
      <c r="AN33" s="200"/>
      <c r="AO33" s="200"/>
      <c r="AP33" s="200"/>
      <c r="AQ33" s="200"/>
      <c r="AR33" s="200"/>
      <c r="AS33" s="200"/>
      <c r="AT33" s="200"/>
      <c r="AU33" s="200"/>
      <c r="AV33" s="200"/>
      <c r="AW33" s="208"/>
      <c r="AX33" s="208"/>
      <c r="AY33" s="200"/>
      <c r="AZ33" s="200"/>
      <c r="BA33" s="200"/>
      <c r="BB33" s="200"/>
      <c r="BC33" s="200"/>
      <c r="BD33" s="200"/>
      <c r="BE33" s="200"/>
      <c r="BF33" s="200"/>
      <c r="BG33" s="200"/>
    </row>
    <row r="34" spans="1:59" ht="16.5" customHeight="1">
      <c r="A34" s="464"/>
      <c r="B34" s="464"/>
      <c r="C34" s="199"/>
      <c r="D34" s="199"/>
      <c r="E34" s="199"/>
      <c r="F34" s="199"/>
      <c r="G34" s="199"/>
      <c r="H34" s="199"/>
      <c r="I34" s="199"/>
      <c r="J34" s="303"/>
      <c r="K34" s="199"/>
      <c r="L34" s="199"/>
      <c r="M34" s="241"/>
      <c r="N34" s="202"/>
      <c r="O34" s="202"/>
      <c r="P34" s="202"/>
      <c r="Q34" s="202"/>
      <c r="R34" s="202"/>
      <c r="S34" s="202"/>
      <c r="T34" s="202"/>
      <c r="U34" s="202"/>
      <c r="V34" s="202"/>
      <c r="W34" s="202"/>
      <c r="X34" s="202"/>
      <c r="Y34" s="202"/>
      <c r="Z34" s="202"/>
      <c r="AA34" s="202"/>
      <c r="AB34" s="202"/>
      <c r="AC34" s="200"/>
      <c r="AD34" s="200"/>
      <c r="AE34" s="200"/>
      <c r="AF34" s="200"/>
      <c r="AG34" s="200"/>
      <c r="AH34" s="200"/>
      <c r="AI34" s="200"/>
      <c r="AJ34" s="200"/>
      <c r="AK34" s="200"/>
      <c r="AL34" s="200"/>
      <c r="AM34" s="200"/>
      <c r="AN34" s="200"/>
      <c r="AO34" s="200"/>
      <c r="AP34" s="200"/>
      <c r="AQ34" s="200"/>
      <c r="AR34" s="200"/>
      <c r="AS34" s="200"/>
      <c r="AT34" s="200"/>
      <c r="AU34" s="200"/>
      <c r="AV34" s="200"/>
      <c r="AW34" s="208"/>
      <c r="AX34" s="208"/>
      <c r="AY34" s="200"/>
      <c r="AZ34" s="200"/>
      <c r="BA34" s="200"/>
      <c r="BB34" s="200"/>
      <c r="BC34" s="200"/>
      <c r="BD34" s="200"/>
      <c r="BE34" s="200"/>
      <c r="BF34" s="200"/>
      <c r="BG34" s="200"/>
    </row>
    <row r="35" spans="1:59" ht="16.5" customHeight="1">
      <c r="A35" s="464" t="s">
        <v>750</v>
      </c>
      <c r="B35" s="464"/>
      <c r="C35" s="199">
        <v>267</v>
      </c>
      <c r="D35" s="199">
        <v>7693</v>
      </c>
      <c r="E35" s="199">
        <v>69</v>
      </c>
      <c r="F35" s="199">
        <v>5856</v>
      </c>
      <c r="G35" s="199">
        <v>73</v>
      </c>
      <c r="H35" s="199">
        <v>793</v>
      </c>
      <c r="I35" s="199">
        <v>74</v>
      </c>
      <c r="J35" s="199">
        <v>659</v>
      </c>
      <c r="K35" s="199">
        <v>51</v>
      </c>
      <c r="L35" s="199">
        <v>385</v>
      </c>
      <c r="M35" s="196"/>
      <c r="N35" s="202"/>
      <c r="O35" s="202"/>
      <c r="P35" s="202"/>
      <c r="Q35" s="202"/>
      <c r="R35" s="202"/>
      <c r="S35" s="202"/>
      <c r="T35" s="202"/>
      <c r="U35" s="202"/>
      <c r="V35" s="202"/>
      <c r="W35" s="202"/>
      <c r="X35" s="202"/>
      <c r="Y35" s="202"/>
      <c r="Z35" s="202"/>
      <c r="AA35" s="202"/>
      <c r="AB35" s="202"/>
      <c r="AC35" s="200"/>
      <c r="AD35" s="200"/>
      <c r="AE35" s="200"/>
      <c r="AF35" s="200"/>
      <c r="AG35" s="200"/>
      <c r="AH35" s="200"/>
      <c r="AI35" s="200"/>
      <c r="AJ35" s="200"/>
      <c r="AK35" s="200"/>
      <c r="AL35" s="200"/>
      <c r="AM35" s="200"/>
      <c r="AN35" s="200"/>
      <c r="AO35" s="200"/>
      <c r="AP35" s="200"/>
      <c r="AQ35" s="200"/>
      <c r="AR35" s="200"/>
      <c r="AS35" s="200"/>
      <c r="AT35" s="200"/>
      <c r="AU35" s="200"/>
      <c r="AV35" s="200"/>
      <c r="AW35" s="200"/>
      <c r="AX35" s="200"/>
      <c r="AY35" s="200"/>
      <c r="AZ35" s="200"/>
      <c r="BA35" s="200"/>
      <c r="BB35" s="200"/>
      <c r="BC35" s="200"/>
      <c r="BD35" s="200"/>
      <c r="BE35" s="200"/>
      <c r="BF35" s="200"/>
      <c r="BG35" s="200"/>
    </row>
    <row r="36" spans="1:59" ht="16.5" customHeight="1">
      <c r="A36" s="464" t="s">
        <v>749</v>
      </c>
      <c r="B36" s="464"/>
      <c r="C36" s="199">
        <v>274</v>
      </c>
      <c r="D36" s="199">
        <v>7895</v>
      </c>
      <c r="E36" s="199">
        <v>71</v>
      </c>
      <c r="F36" s="199">
        <v>5888</v>
      </c>
      <c r="G36" s="199">
        <v>74</v>
      </c>
      <c r="H36" s="199">
        <v>919</v>
      </c>
      <c r="I36" s="199">
        <v>74</v>
      </c>
      <c r="J36" s="199">
        <v>689</v>
      </c>
      <c r="K36" s="199">
        <v>55</v>
      </c>
      <c r="L36" s="199">
        <v>399</v>
      </c>
      <c r="M36" s="244"/>
      <c r="N36" s="202"/>
      <c r="O36" s="202"/>
      <c r="P36" s="202"/>
      <c r="Q36" s="202"/>
      <c r="R36" s="202"/>
      <c r="S36" s="202"/>
      <c r="T36" s="202"/>
      <c r="U36" s="202"/>
      <c r="V36" s="202"/>
      <c r="W36" s="202"/>
      <c r="X36" s="202"/>
      <c r="Y36" s="202"/>
      <c r="Z36" s="202"/>
      <c r="AA36" s="202"/>
      <c r="AB36" s="202"/>
      <c r="AC36" s="200"/>
      <c r="AD36" s="200"/>
      <c r="AE36" s="200"/>
      <c r="AF36" s="200"/>
      <c r="AG36" s="200"/>
      <c r="AH36" s="200"/>
      <c r="AI36" s="200"/>
      <c r="AJ36" s="200"/>
      <c r="AK36" s="200"/>
      <c r="AL36" s="200"/>
      <c r="AM36" s="200"/>
      <c r="AN36" s="200"/>
      <c r="AO36" s="200"/>
      <c r="AP36" s="200"/>
      <c r="AQ36" s="200"/>
      <c r="AR36" s="200"/>
      <c r="AS36" s="200"/>
      <c r="AT36" s="200"/>
      <c r="AU36" s="200"/>
      <c r="AV36" s="200"/>
      <c r="AW36" s="208"/>
      <c r="AX36" s="208"/>
      <c r="AY36" s="200"/>
      <c r="AZ36" s="200"/>
      <c r="BA36" s="200"/>
      <c r="BB36" s="200"/>
      <c r="BC36" s="200"/>
      <c r="BD36" s="200"/>
      <c r="BE36" s="200"/>
      <c r="BF36" s="200"/>
      <c r="BG36" s="200"/>
    </row>
    <row r="37" spans="1:59" ht="16.5" customHeight="1">
      <c r="A37" s="464" t="s">
        <v>748</v>
      </c>
      <c r="B37" s="464"/>
      <c r="C37" s="199">
        <v>267</v>
      </c>
      <c r="D37" s="199">
        <v>6388</v>
      </c>
      <c r="E37" s="199">
        <v>69</v>
      </c>
      <c r="F37" s="199">
        <v>4426</v>
      </c>
      <c r="G37" s="199">
        <v>71</v>
      </c>
      <c r="H37" s="199">
        <v>922</v>
      </c>
      <c r="I37" s="199">
        <v>68</v>
      </c>
      <c r="J37" s="199">
        <v>664</v>
      </c>
      <c r="K37" s="199">
        <v>59</v>
      </c>
      <c r="L37" s="199">
        <v>376</v>
      </c>
      <c r="M37" s="196"/>
      <c r="N37" s="202"/>
      <c r="O37" s="202"/>
      <c r="P37" s="202"/>
      <c r="Q37" s="202"/>
      <c r="R37" s="202"/>
      <c r="S37" s="202"/>
      <c r="T37" s="202"/>
      <c r="U37" s="202"/>
      <c r="V37" s="202"/>
      <c r="W37" s="202"/>
      <c r="X37" s="202"/>
      <c r="Y37" s="202"/>
      <c r="Z37" s="202"/>
      <c r="AA37" s="202"/>
      <c r="AB37" s="202"/>
      <c r="AC37" s="208"/>
      <c r="AD37" s="208"/>
      <c r="AE37" s="208"/>
      <c r="AF37" s="208"/>
      <c r="AG37" s="208"/>
      <c r="AH37" s="208"/>
      <c r="AI37" s="208"/>
      <c r="AJ37" s="208"/>
      <c r="AK37" s="208"/>
      <c r="AL37" s="208"/>
      <c r="AM37" s="200"/>
      <c r="AN37" s="200"/>
      <c r="AO37" s="200"/>
      <c r="AP37" s="200"/>
      <c r="AQ37" s="200"/>
      <c r="AR37" s="200"/>
      <c r="AS37" s="200"/>
      <c r="AT37" s="200"/>
      <c r="AU37" s="200"/>
      <c r="AV37" s="200"/>
      <c r="AW37" s="200"/>
      <c r="AX37" s="200"/>
      <c r="AY37" s="200"/>
      <c r="AZ37" s="200"/>
      <c r="BA37" s="200"/>
      <c r="BB37" s="200"/>
      <c r="BC37" s="200"/>
      <c r="BD37" s="200"/>
      <c r="BE37" s="200"/>
      <c r="BF37" s="200"/>
      <c r="BG37" s="200"/>
    </row>
    <row r="38" spans="1:59" ht="16.5" customHeight="1">
      <c r="A38" s="464" t="s">
        <v>747</v>
      </c>
      <c r="B38" s="464"/>
      <c r="C38" s="199">
        <v>275</v>
      </c>
      <c r="D38" s="199">
        <v>7493</v>
      </c>
      <c r="E38" s="199">
        <v>69</v>
      </c>
      <c r="F38" s="199">
        <v>5607</v>
      </c>
      <c r="G38" s="199">
        <v>74</v>
      </c>
      <c r="H38" s="199">
        <v>817</v>
      </c>
      <c r="I38" s="199">
        <v>71</v>
      </c>
      <c r="J38" s="199">
        <v>625</v>
      </c>
      <c r="K38" s="199">
        <v>61</v>
      </c>
      <c r="L38" s="199">
        <v>444</v>
      </c>
      <c r="M38" s="196"/>
      <c r="N38" s="202"/>
      <c r="O38" s="202"/>
      <c r="P38" s="202"/>
      <c r="Q38" s="202"/>
      <c r="R38" s="202"/>
      <c r="S38" s="202"/>
      <c r="T38" s="202"/>
      <c r="U38" s="202"/>
      <c r="V38" s="202"/>
      <c r="W38" s="202"/>
      <c r="X38" s="202"/>
      <c r="Y38" s="202"/>
      <c r="Z38" s="202"/>
      <c r="AA38" s="202"/>
      <c r="AB38" s="202"/>
      <c r="AC38" s="200"/>
      <c r="AD38" s="200"/>
      <c r="AE38" s="200"/>
      <c r="AF38" s="200"/>
      <c r="AG38" s="200"/>
      <c r="AH38" s="208"/>
      <c r="AI38" s="208"/>
      <c r="AJ38" s="208"/>
      <c r="AK38" s="208"/>
      <c r="AL38" s="208"/>
      <c r="AM38" s="200"/>
      <c r="AN38" s="200"/>
      <c r="AO38" s="200"/>
      <c r="AP38" s="200"/>
      <c r="AQ38" s="200"/>
      <c r="AR38" s="192"/>
      <c r="AS38" s="245"/>
      <c r="AT38" s="245"/>
      <c r="AU38" s="245"/>
      <c r="AV38" s="245"/>
      <c r="AW38" s="192"/>
      <c r="AX38" s="245"/>
      <c r="AY38" s="192"/>
      <c r="AZ38" s="245"/>
      <c r="BA38" s="192"/>
      <c r="BB38" s="245"/>
      <c r="BC38" s="192"/>
      <c r="BD38" s="245"/>
      <c r="BE38" s="245"/>
      <c r="BF38" s="245"/>
      <c r="BG38" s="245"/>
    </row>
    <row r="39" spans="1:59" ht="16.5" customHeight="1">
      <c r="A39" s="464" t="s">
        <v>746</v>
      </c>
      <c r="B39" s="464"/>
      <c r="C39" s="199">
        <v>236</v>
      </c>
      <c r="D39" s="199">
        <v>5214</v>
      </c>
      <c r="E39" s="199">
        <v>57</v>
      </c>
      <c r="F39" s="199">
        <v>3729</v>
      </c>
      <c r="G39" s="199">
        <v>61</v>
      </c>
      <c r="H39" s="199">
        <v>614</v>
      </c>
      <c r="I39" s="199">
        <v>62</v>
      </c>
      <c r="J39" s="199">
        <v>472</v>
      </c>
      <c r="K39" s="199">
        <v>56</v>
      </c>
      <c r="L39" s="199">
        <v>399</v>
      </c>
      <c r="M39" s="196"/>
      <c r="N39" s="202"/>
      <c r="O39" s="202"/>
      <c r="P39" s="202"/>
      <c r="Q39" s="202"/>
      <c r="R39" s="202"/>
      <c r="S39" s="202"/>
      <c r="T39" s="202"/>
      <c r="U39" s="202"/>
      <c r="V39" s="202"/>
      <c r="W39" s="202"/>
      <c r="X39" s="202"/>
      <c r="Y39" s="202"/>
      <c r="Z39" s="202"/>
      <c r="AA39" s="202"/>
      <c r="AB39" s="202"/>
      <c r="AC39" s="200"/>
      <c r="AD39" s="200"/>
      <c r="AE39" s="200"/>
      <c r="AF39" s="200"/>
      <c r="AG39" s="200"/>
      <c r="AH39" s="200"/>
      <c r="AI39" s="200"/>
      <c r="AJ39" s="200"/>
      <c r="AK39" s="200"/>
      <c r="AL39" s="200"/>
      <c r="AM39" s="200"/>
      <c r="AN39" s="200"/>
      <c r="AO39" s="200"/>
      <c r="AP39" s="200"/>
      <c r="AQ39" s="200"/>
      <c r="AR39" s="200"/>
      <c r="AS39" s="200"/>
      <c r="AT39" s="200"/>
      <c r="AU39" s="200"/>
      <c r="AV39" s="200"/>
      <c r="AW39" s="200"/>
      <c r="AX39" s="200"/>
      <c r="AY39" s="200"/>
      <c r="AZ39" s="200"/>
      <c r="BA39" s="200"/>
      <c r="BB39" s="200"/>
      <c r="BC39" s="200"/>
      <c r="BD39" s="200"/>
      <c r="BE39" s="200"/>
      <c r="BF39" s="200"/>
      <c r="BG39" s="200"/>
    </row>
    <row r="40" spans="1:59" ht="16.5" customHeight="1">
      <c r="A40" s="464"/>
      <c r="B40" s="464"/>
      <c r="C40" s="247"/>
      <c r="D40" s="199"/>
      <c r="E40" s="199"/>
      <c r="F40" s="199"/>
      <c r="G40" s="199"/>
      <c r="H40" s="199"/>
      <c r="I40" s="199"/>
      <c r="J40" s="303"/>
      <c r="K40" s="199"/>
      <c r="L40" s="199"/>
      <c r="M40" s="248"/>
      <c r="N40" s="202"/>
      <c r="O40" s="202"/>
      <c r="P40" s="202"/>
      <c r="Q40" s="202"/>
      <c r="R40" s="202"/>
      <c r="S40" s="202"/>
      <c r="T40" s="202"/>
      <c r="U40" s="202"/>
      <c r="V40" s="202"/>
      <c r="W40" s="202"/>
      <c r="X40" s="202"/>
      <c r="Y40" s="202"/>
      <c r="Z40" s="202"/>
      <c r="AA40" s="202"/>
      <c r="AB40" s="202"/>
      <c r="AC40" s="200"/>
      <c r="AD40" s="200"/>
      <c r="AE40" s="200"/>
      <c r="AF40" s="200"/>
      <c r="AG40" s="200"/>
      <c r="AH40" s="200"/>
      <c r="AI40" s="200"/>
      <c r="AJ40" s="200"/>
      <c r="AK40" s="200"/>
      <c r="AL40" s="200"/>
      <c r="AM40" s="200"/>
      <c r="AN40" s="200"/>
      <c r="AO40" s="200"/>
      <c r="AP40" s="200"/>
      <c r="AQ40" s="200"/>
      <c r="AR40" s="200"/>
      <c r="AS40" s="200"/>
      <c r="AT40" s="200"/>
      <c r="AU40" s="200"/>
      <c r="AV40" s="200"/>
      <c r="AW40" s="200"/>
      <c r="AX40" s="200"/>
      <c r="AY40" s="200"/>
      <c r="AZ40" s="200"/>
      <c r="BA40" s="200"/>
      <c r="BB40" s="200"/>
      <c r="BC40" s="200"/>
      <c r="BD40" s="200"/>
      <c r="BE40" s="200"/>
      <c r="BF40" s="200"/>
      <c r="BG40" s="200"/>
    </row>
    <row r="41" spans="1:59" ht="16.5" customHeight="1">
      <c r="A41" s="464" t="s">
        <v>745</v>
      </c>
      <c r="B41" s="464"/>
      <c r="C41" s="199">
        <v>281</v>
      </c>
      <c r="D41" s="199">
        <v>6192</v>
      </c>
      <c r="E41" s="199">
        <v>69</v>
      </c>
      <c r="F41" s="199">
        <v>4297</v>
      </c>
      <c r="G41" s="199">
        <v>77</v>
      </c>
      <c r="H41" s="199">
        <v>811</v>
      </c>
      <c r="I41" s="199">
        <v>70</v>
      </c>
      <c r="J41" s="199">
        <v>603</v>
      </c>
      <c r="K41" s="199">
        <v>65</v>
      </c>
      <c r="L41" s="199">
        <v>481</v>
      </c>
      <c r="M41" s="196"/>
      <c r="N41" s="202"/>
      <c r="O41" s="202"/>
      <c r="P41" s="202"/>
      <c r="Q41" s="202"/>
      <c r="R41" s="202"/>
      <c r="S41" s="202"/>
      <c r="T41" s="202"/>
      <c r="U41" s="202"/>
      <c r="V41" s="202"/>
      <c r="W41" s="202"/>
      <c r="X41" s="202"/>
      <c r="Y41" s="202"/>
      <c r="Z41" s="202"/>
      <c r="AA41" s="202"/>
      <c r="AB41" s="202"/>
      <c r="AC41" s="208"/>
      <c r="AD41" s="208"/>
      <c r="AE41" s="208"/>
      <c r="AF41" s="208"/>
      <c r="AG41" s="208"/>
      <c r="AH41" s="208"/>
      <c r="AI41" s="208"/>
      <c r="AJ41" s="208"/>
      <c r="AK41" s="208"/>
      <c r="AL41" s="208"/>
      <c r="AM41" s="208"/>
      <c r="AN41" s="208"/>
      <c r="AO41" s="208"/>
      <c r="AP41" s="208"/>
      <c r="AQ41" s="208"/>
      <c r="AR41" s="200"/>
      <c r="AS41" s="200"/>
      <c r="AT41" s="200"/>
      <c r="AU41" s="200"/>
      <c r="AV41" s="200"/>
      <c r="AW41" s="200"/>
      <c r="AX41" s="200"/>
      <c r="AY41" s="200"/>
      <c r="AZ41" s="200"/>
      <c r="BA41" s="200"/>
      <c r="BB41" s="200"/>
      <c r="BC41" s="200"/>
      <c r="BD41" s="200"/>
      <c r="BE41" s="200"/>
      <c r="BF41" s="200"/>
      <c r="BG41" s="200"/>
    </row>
    <row r="42" spans="1:59" ht="16.5" customHeight="1">
      <c r="A42" s="464" t="s">
        <v>744</v>
      </c>
      <c r="B42" s="464"/>
      <c r="C42" s="199">
        <v>290</v>
      </c>
      <c r="D42" s="199">
        <v>8195</v>
      </c>
      <c r="E42" s="199">
        <v>76</v>
      </c>
      <c r="F42" s="199">
        <v>6227</v>
      </c>
      <c r="G42" s="199">
        <v>75</v>
      </c>
      <c r="H42" s="199">
        <v>876</v>
      </c>
      <c r="I42" s="199">
        <v>76</v>
      </c>
      <c r="J42" s="199">
        <v>671</v>
      </c>
      <c r="K42" s="199">
        <v>63</v>
      </c>
      <c r="L42" s="199">
        <v>421</v>
      </c>
      <c r="M42" s="196"/>
      <c r="N42" s="202"/>
      <c r="O42" s="202"/>
      <c r="P42" s="202"/>
      <c r="Q42" s="202"/>
      <c r="R42" s="202"/>
      <c r="S42" s="202"/>
      <c r="T42" s="202"/>
      <c r="U42" s="202"/>
      <c r="V42" s="202"/>
      <c r="W42" s="202"/>
      <c r="X42" s="202"/>
      <c r="Y42" s="202"/>
      <c r="Z42" s="202"/>
      <c r="AA42" s="202"/>
      <c r="AB42" s="202"/>
      <c r="AC42" s="200"/>
      <c r="AD42" s="200"/>
      <c r="AE42" s="200"/>
      <c r="AF42" s="200"/>
      <c r="AG42" s="200"/>
      <c r="AH42" s="200"/>
      <c r="AI42" s="200"/>
      <c r="AJ42" s="200"/>
      <c r="AK42" s="200"/>
      <c r="AL42" s="200"/>
      <c r="AM42" s="200"/>
      <c r="AN42" s="200"/>
      <c r="AO42" s="200"/>
      <c r="AP42" s="200"/>
      <c r="AQ42" s="200"/>
      <c r="AR42" s="200"/>
      <c r="AS42" s="200"/>
      <c r="AT42" s="200"/>
      <c r="AU42" s="200"/>
      <c r="AV42" s="200"/>
      <c r="AW42" s="208"/>
      <c r="AX42" s="208"/>
      <c r="AY42" s="200"/>
      <c r="AZ42" s="200"/>
      <c r="BA42" s="200"/>
      <c r="BB42" s="200"/>
      <c r="BC42" s="200"/>
      <c r="BD42" s="200"/>
      <c r="BE42" s="200"/>
      <c r="BF42" s="200"/>
      <c r="BG42" s="200"/>
    </row>
    <row r="43" spans="1:59" ht="16.5" customHeight="1">
      <c r="A43" s="464" t="s">
        <v>743</v>
      </c>
      <c r="B43" s="464"/>
      <c r="C43" s="199">
        <v>285</v>
      </c>
      <c r="D43" s="199">
        <v>7091</v>
      </c>
      <c r="E43" s="199">
        <v>77</v>
      </c>
      <c r="F43" s="199">
        <v>5116</v>
      </c>
      <c r="G43" s="199">
        <v>75</v>
      </c>
      <c r="H43" s="199">
        <v>869</v>
      </c>
      <c r="I43" s="199">
        <v>72</v>
      </c>
      <c r="J43" s="199">
        <v>629</v>
      </c>
      <c r="K43" s="199">
        <v>61</v>
      </c>
      <c r="L43" s="199">
        <v>477</v>
      </c>
      <c r="M43" s="196"/>
      <c r="N43" s="202"/>
      <c r="O43" s="202"/>
      <c r="P43" s="202"/>
      <c r="Q43" s="202"/>
      <c r="R43" s="202"/>
      <c r="S43" s="202"/>
      <c r="T43" s="202"/>
      <c r="U43" s="202"/>
      <c r="V43" s="202"/>
      <c r="W43" s="202"/>
      <c r="X43" s="202"/>
      <c r="Y43" s="202"/>
      <c r="Z43" s="202"/>
      <c r="AA43" s="202"/>
      <c r="AB43" s="202"/>
      <c r="AC43" s="200"/>
      <c r="AD43" s="200"/>
      <c r="AE43" s="200"/>
      <c r="AF43" s="200"/>
      <c r="AG43" s="200"/>
      <c r="AH43" s="200"/>
      <c r="AI43" s="200"/>
      <c r="AJ43" s="200"/>
      <c r="AK43" s="200"/>
      <c r="AL43" s="200"/>
      <c r="AM43" s="200"/>
      <c r="AN43" s="200"/>
      <c r="AO43" s="200"/>
      <c r="AP43" s="200"/>
      <c r="AQ43" s="200"/>
      <c r="AR43" s="200"/>
      <c r="AS43" s="200"/>
      <c r="AT43" s="200"/>
      <c r="AU43" s="200"/>
      <c r="AV43" s="200"/>
      <c r="AW43" s="200"/>
      <c r="AX43" s="200"/>
      <c r="AY43" s="200"/>
      <c r="AZ43" s="200"/>
      <c r="BA43" s="200"/>
      <c r="BB43" s="200"/>
      <c r="BC43" s="200"/>
      <c r="BD43" s="200"/>
      <c r="BE43" s="200"/>
      <c r="BF43" s="200"/>
      <c r="BG43" s="200"/>
    </row>
    <row r="44" spans="1:43" ht="16.5" customHeight="1">
      <c r="A44" s="464" t="s">
        <v>742</v>
      </c>
      <c r="B44" s="464"/>
      <c r="C44" s="199">
        <v>254</v>
      </c>
      <c r="D44" s="199">
        <v>6374</v>
      </c>
      <c r="E44" s="199">
        <v>68</v>
      </c>
      <c r="F44" s="199">
        <v>4779</v>
      </c>
      <c r="G44" s="199">
        <v>69</v>
      </c>
      <c r="H44" s="199">
        <v>732</v>
      </c>
      <c r="I44" s="199">
        <v>65</v>
      </c>
      <c r="J44" s="199">
        <v>531</v>
      </c>
      <c r="K44" s="199">
        <v>52</v>
      </c>
      <c r="L44" s="199">
        <v>332</v>
      </c>
      <c r="M44" s="249"/>
      <c r="N44" s="202"/>
      <c r="O44" s="202"/>
      <c r="P44" s="202"/>
      <c r="Q44" s="202"/>
      <c r="R44" s="202"/>
      <c r="S44" s="202"/>
      <c r="T44" s="202"/>
      <c r="U44" s="202"/>
      <c r="V44" s="202"/>
      <c r="W44" s="202"/>
      <c r="X44" s="202"/>
      <c r="Y44" s="202"/>
      <c r="Z44" s="202"/>
      <c r="AA44" s="202"/>
      <c r="AB44" s="202"/>
      <c r="AC44" s="200"/>
      <c r="AD44" s="200"/>
      <c r="AE44" s="200"/>
      <c r="AF44" s="200"/>
      <c r="AG44" s="200"/>
      <c r="AH44" s="200"/>
      <c r="AI44" s="200"/>
      <c r="AJ44" s="200"/>
      <c r="AK44" s="200"/>
      <c r="AL44" s="200"/>
      <c r="AM44" s="200"/>
      <c r="AN44" s="200"/>
      <c r="AO44" s="200"/>
      <c r="AP44" s="200"/>
      <c r="AQ44" s="200"/>
    </row>
    <row r="45" spans="1:43" ht="16.5" customHeight="1">
      <c r="A45" s="464" t="s">
        <v>741</v>
      </c>
      <c r="B45" s="464"/>
      <c r="C45" s="199">
        <v>244</v>
      </c>
      <c r="D45" s="199">
        <v>5863</v>
      </c>
      <c r="E45" s="199">
        <v>58</v>
      </c>
      <c r="F45" s="199">
        <v>4104</v>
      </c>
      <c r="G45" s="199">
        <v>69</v>
      </c>
      <c r="H45" s="199">
        <v>798</v>
      </c>
      <c r="I45" s="199">
        <v>65</v>
      </c>
      <c r="J45" s="199">
        <v>564</v>
      </c>
      <c r="K45" s="199">
        <v>52</v>
      </c>
      <c r="L45" s="199">
        <v>397</v>
      </c>
      <c r="M45" s="196"/>
      <c r="N45" s="202"/>
      <c r="O45" s="202"/>
      <c r="P45" s="202"/>
      <c r="Q45" s="202"/>
      <c r="R45" s="202"/>
      <c r="S45" s="202"/>
      <c r="T45" s="202"/>
      <c r="U45" s="202"/>
      <c r="V45" s="202"/>
      <c r="W45" s="202"/>
      <c r="X45" s="202"/>
      <c r="Y45" s="202"/>
      <c r="Z45" s="202"/>
      <c r="AA45" s="202"/>
      <c r="AB45" s="202"/>
      <c r="AC45" s="208"/>
      <c r="AD45" s="208"/>
      <c r="AE45" s="208"/>
      <c r="AF45" s="208"/>
      <c r="AG45" s="208"/>
      <c r="AH45" s="208"/>
      <c r="AI45" s="208"/>
      <c r="AJ45" s="208"/>
      <c r="AK45" s="208"/>
      <c r="AL45" s="208"/>
      <c r="AM45" s="208"/>
      <c r="AN45" s="208"/>
      <c r="AO45" s="208"/>
      <c r="AP45" s="208"/>
      <c r="AQ45" s="208"/>
    </row>
    <row r="46" spans="1:43" ht="16.5" customHeight="1">
      <c r="A46" s="464"/>
      <c r="B46" s="464"/>
      <c r="C46" s="247"/>
      <c r="D46" s="199"/>
      <c r="E46" s="199"/>
      <c r="F46" s="199"/>
      <c r="G46" s="199"/>
      <c r="H46" s="199"/>
      <c r="I46" s="199"/>
      <c r="J46" s="303"/>
      <c r="K46" s="199"/>
      <c r="L46" s="199"/>
      <c r="M46" s="196"/>
      <c r="N46" s="202"/>
      <c r="O46" s="202"/>
      <c r="P46" s="202"/>
      <c r="Q46" s="202"/>
      <c r="R46" s="202"/>
      <c r="S46" s="202"/>
      <c r="T46" s="202"/>
      <c r="U46" s="202"/>
      <c r="V46" s="202"/>
      <c r="W46" s="202"/>
      <c r="X46" s="202"/>
      <c r="Y46" s="202"/>
      <c r="Z46" s="202"/>
      <c r="AA46" s="202"/>
      <c r="AB46" s="202"/>
      <c r="AC46" s="208"/>
      <c r="AD46" s="208"/>
      <c r="AE46" s="208"/>
      <c r="AF46" s="208"/>
      <c r="AG46" s="208"/>
      <c r="AH46" s="208"/>
      <c r="AI46" s="208"/>
      <c r="AJ46" s="208"/>
      <c r="AK46" s="208"/>
      <c r="AL46" s="208"/>
      <c r="AM46" s="200"/>
      <c r="AN46" s="200"/>
      <c r="AO46" s="200"/>
      <c r="AP46" s="200"/>
      <c r="AQ46" s="200"/>
    </row>
    <row r="47" spans="1:43" ht="16.5" customHeight="1">
      <c r="A47" s="464" t="s">
        <v>412</v>
      </c>
      <c r="B47" s="464"/>
      <c r="C47" s="247">
        <v>265</v>
      </c>
      <c r="D47" s="199">
        <v>5648</v>
      </c>
      <c r="E47" s="199">
        <v>65</v>
      </c>
      <c r="F47" s="199">
        <v>3654</v>
      </c>
      <c r="G47" s="199">
        <v>71</v>
      </c>
      <c r="H47" s="199">
        <v>919</v>
      </c>
      <c r="I47" s="199">
        <v>69</v>
      </c>
      <c r="J47" s="199">
        <v>615</v>
      </c>
      <c r="K47" s="199">
        <v>60</v>
      </c>
      <c r="L47" s="199">
        <v>460</v>
      </c>
      <c r="M47" s="248"/>
      <c r="N47" s="202"/>
      <c r="O47" s="202"/>
      <c r="P47" s="202"/>
      <c r="Q47" s="202"/>
      <c r="R47" s="202"/>
      <c r="S47" s="202"/>
      <c r="T47" s="202"/>
      <c r="U47" s="202"/>
      <c r="V47" s="202"/>
      <c r="W47" s="202"/>
      <c r="X47" s="202"/>
      <c r="Y47" s="202"/>
      <c r="Z47" s="202"/>
      <c r="AA47" s="202"/>
      <c r="AB47" s="202"/>
      <c r="AC47" s="208"/>
      <c r="AD47" s="208"/>
      <c r="AE47" s="208"/>
      <c r="AF47" s="208"/>
      <c r="AG47" s="208"/>
      <c r="AH47" s="208"/>
      <c r="AI47" s="208"/>
      <c r="AJ47" s="208"/>
      <c r="AK47" s="208"/>
      <c r="AL47" s="208"/>
      <c r="AM47" s="208"/>
      <c r="AN47" s="208"/>
      <c r="AO47" s="208"/>
      <c r="AP47" s="208"/>
      <c r="AQ47" s="208"/>
    </row>
    <row r="48" spans="1:43" ht="16.5" customHeight="1">
      <c r="A48" s="462" t="s">
        <v>413</v>
      </c>
      <c r="B48" s="462"/>
      <c r="C48" s="410">
        <v>197</v>
      </c>
      <c r="D48" s="411">
        <v>4087</v>
      </c>
      <c r="E48" s="411">
        <v>57</v>
      </c>
      <c r="F48" s="411">
        <v>2960</v>
      </c>
      <c r="G48" s="411">
        <v>44</v>
      </c>
      <c r="H48" s="411">
        <v>453</v>
      </c>
      <c r="I48" s="411">
        <v>53</v>
      </c>
      <c r="J48" s="411">
        <v>414</v>
      </c>
      <c r="K48" s="411">
        <v>43</v>
      </c>
      <c r="L48" s="411">
        <v>260</v>
      </c>
      <c r="M48" s="241"/>
      <c r="N48" s="202"/>
      <c r="O48" s="202"/>
      <c r="P48" s="202"/>
      <c r="Q48" s="202"/>
      <c r="R48" s="202"/>
      <c r="S48" s="202"/>
      <c r="T48" s="202"/>
      <c r="U48" s="202"/>
      <c r="V48" s="202"/>
      <c r="W48" s="202"/>
      <c r="X48" s="202"/>
      <c r="Y48" s="202"/>
      <c r="Z48" s="202"/>
      <c r="AA48" s="202"/>
      <c r="AB48" s="202"/>
      <c r="AC48" s="208"/>
      <c r="AD48" s="208"/>
      <c r="AE48" s="208"/>
      <c r="AF48" s="208"/>
      <c r="AG48" s="208"/>
      <c r="AH48" s="208"/>
      <c r="AI48" s="208"/>
      <c r="AJ48" s="208"/>
      <c r="AK48" s="208"/>
      <c r="AL48" s="208"/>
      <c r="AM48" s="208"/>
      <c r="AN48" s="208"/>
      <c r="AO48" s="208"/>
      <c r="AP48" s="208"/>
      <c r="AQ48" s="208"/>
    </row>
    <row r="49" spans="1:8" ht="13.5" customHeight="1">
      <c r="A49" s="238"/>
      <c r="C49" s="250"/>
      <c r="D49" s="250"/>
      <c r="E49" s="251"/>
      <c r="F49" s="251"/>
      <c r="G49" s="251"/>
      <c r="H49" s="192"/>
    </row>
    <row r="50" spans="3:8" ht="18" customHeight="1">
      <c r="C50" s="196"/>
      <c r="D50" s="196"/>
      <c r="E50" s="196"/>
      <c r="F50" s="196"/>
      <c r="G50" s="196"/>
      <c r="H50" s="196"/>
    </row>
    <row r="51" spans="3:8" ht="18" customHeight="1">
      <c r="C51" s="196"/>
      <c r="D51" s="196"/>
      <c r="E51" s="196"/>
      <c r="F51" s="196"/>
      <c r="G51" s="196"/>
      <c r="H51" s="196"/>
    </row>
    <row r="52" spans="3:8" ht="18" customHeight="1">
      <c r="C52" s="192"/>
      <c r="D52" s="192"/>
      <c r="E52" s="192"/>
      <c r="F52" s="192"/>
      <c r="G52" s="192"/>
      <c r="H52" s="192"/>
    </row>
    <row r="53" spans="3:8" ht="18" customHeight="1">
      <c r="C53" s="202"/>
      <c r="D53" s="202"/>
      <c r="E53" s="202"/>
      <c r="F53" s="202"/>
      <c r="G53" s="202"/>
      <c r="H53" s="202"/>
    </row>
    <row r="54" spans="3:8" ht="18" customHeight="1">
      <c r="C54" s="202"/>
      <c r="D54" s="202"/>
      <c r="E54" s="202"/>
      <c r="F54" s="202"/>
      <c r="G54" s="202"/>
      <c r="H54" s="202"/>
    </row>
    <row r="55" spans="3:8" ht="18" customHeight="1">
      <c r="C55" s="202"/>
      <c r="D55" s="202"/>
      <c r="E55" s="202"/>
      <c r="F55" s="202"/>
      <c r="G55" s="202"/>
      <c r="H55" s="202"/>
    </row>
    <row r="56" spans="3:8" ht="63" customHeight="1">
      <c r="C56" s="203"/>
      <c r="D56" s="203"/>
      <c r="E56" s="203"/>
      <c r="F56" s="203"/>
      <c r="G56" s="203"/>
      <c r="H56" s="203"/>
    </row>
    <row r="57" ht="18" customHeight="1"/>
    <row r="58" spans="3:8" ht="13.5" customHeight="1">
      <c r="C58" s="200"/>
      <c r="D58" s="200"/>
      <c r="E58" s="251"/>
      <c r="F58" s="251"/>
      <c r="G58" s="251"/>
      <c r="H58" s="192"/>
    </row>
    <row r="59" spans="3:8" ht="13.5" customHeight="1">
      <c r="C59" s="208"/>
      <c r="D59" s="208"/>
      <c r="E59" s="241"/>
      <c r="F59" s="241"/>
      <c r="G59" s="251"/>
      <c r="H59" s="202"/>
    </row>
    <row r="60" spans="3:8" ht="13.5" customHeight="1">
      <c r="C60" s="208"/>
      <c r="D60" s="208"/>
      <c r="F60" s="241"/>
      <c r="G60" s="251"/>
      <c r="H60" s="202"/>
    </row>
    <row r="61" spans="3:16" ht="13.5" customHeight="1">
      <c r="C61" s="200"/>
      <c r="D61" s="200"/>
      <c r="F61" s="241"/>
      <c r="G61" s="251"/>
      <c r="H61" s="202"/>
      <c r="I61" s="252"/>
      <c r="L61" s="200"/>
      <c r="M61" s="196"/>
      <c r="N61" s="224"/>
      <c r="O61" s="224"/>
      <c r="P61" s="219"/>
    </row>
    <row r="62" spans="3:16" ht="13.5" customHeight="1">
      <c r="C62" s="200"/>
      <c r="D62" s="200"/>
      <c r="E62" s="251"/>
      <c r="F62" s="251"/>
      <c r="G62" s="251"/>
      <c r="H62" s="192"/>
      <c r="I62" s="252"/>
      <c r="L62" s="200"/>
      <c r="M62" s="196"/>
      <c r="N62" s="224"/>
      <c r="O62" s="224"/>
      <c r="P62" s="219"/>
    </row>
    <row r="63" spans="3:16" ht="13.5" customHeight="1">
      <c r="C63" s="200"/>
      <c r="D63" s="200"/>
      <c r="E63" s="241"/>
      <c r="F63" s="241"/>
      <c r="G63" s="251"/>
      <c r="H63" s="202"/>
      <c r="I63" s="253"/>
      <c r="L63" s="200"/>
      <c r="M63" s="196"/>
      <c r="N63" s="224"/>
      <c r="O63" s="224"/>
      <c r="P63" s="219"/>
    </row>
    <row r="64" spans="3:16" ht="13.5" customHeight="1">
      <c r="C64" s="200"/>
      <c r="D64" s="200"/>
      <c r="F64" s="241"/>
      <c r="G64" s="251"/>
      <c r="H64" s="202"/>
      <c r="I64" s="252"/>
      <c r="L64" s="200"/>
      <c r="M64" s="196"/>
      <c r="N64" s="226"/>
      <c r="O64" s="226"/>
      <c r="P64" s="227"/>
    </row>
    <row r="65" spans="3:16" ht="13.5" customHeight="1">
      <c r="C65" s="200"/>
      <c r="D65" s="200"/>
      <c r="F65" s="241"/>
      <c r="G65" s="251"/>
      <c r="H65" s="202"/>
      <c r="I65" s="252"/>
      <c r="L65" s="202"/>
      <c r="M65" s="196"/>
      <c r="N65" s="226"/>
      <c r="O65" s="226"/>
      <c r="P65" s="227"/>
    </row>
    <row r="66" spans="3:16" ht="13.5" customHeight="1">
      <c r="C66" s="208"/>
      <c r="D66" s="208"/>
      <c r="F66" s="241"/>
      <c r="G66" s="251"/>
      <c r="H66" s="202"/>
      <c r="I66" s="252"/>
      <c r="L66" s="208"/>
      <c r="M66" s="196"/>
      <c r="N66" s="224"/>
      <c r="O66" s="224"/>
      <c r="P66" s="219"/>
    </row>
    <row r="67" spans="3:16" ht="13.5" customHeight="1">
      <c r="C67" s="200"/>
      <c r="D67" s="200"/>
      <c r="E67" s="251"/>
      <c r="F67" s="251"/>
      <c r="G67" s="251"/>
      <c r="H67" s="192"/>
      <c r="I67" s="252"/>
      <c r="L67" s="200"/>
      <c r="M67" s="196"/>
      <c r="N67" s="228"/>
      <c r="O67" s="228"/>
      <c r="P67" s="219"/>
    </row>
    <row r="68" spans="3:16" ht="13.5" customHeight="1">
      <c r="C68" s="192"/>
      <c r="D68" s="192"/>
      <c r="E68" s="241"/>
      <c r="F68" s="241"/>
      <c r="G68" s="251"/>
      <c r="H68" s="202"/>
      <c r="I68" s="253"/>
      <c r="L68" s="196"/>
      <c r="M68" s="212"/>
      <c r="N68" s="224"/>
      <c r="O68" s="224"/>
      <c r="P68" s="219"/>
    </row>
    <row r="69" spans="3:16" ht="13.5" customHeight="1">
      <c r="C69" s="214"/>
      <c r="D69" s="214"/>
      <c r="F69" s="241"/>
      <c r="G69" s="251"/>
      <c r="H69" s="202"/>
      <c r="I69" s="252"/>
      <c r="L69" s="214"/>
      <c r="M69" s="207"/>
      <c r="N69" s="224"/>
      <c r="O69" s="224"/>
      <c r="P69" s="219"/>
    </row>
    <row r="70" spans="3:13" ht="13.5" customHeight="1">
      <c r="C70" s="200"/>
      <c r="D70" s="200"/>
      <c r="F70" s="241"/>
      <c r="G70" s="251"/>
      <c r="H70" s="202"/>
      <c r="I70" s="252"/>
      <c r="L70" s="208"/>
      <c r="M70" s="196"/>
    </row>
    <row r="71" spans="3:13" ht="13.5" customHeight="1">
      <c r="C71" s="200"/>
      <c r="D71" s="200"/>
      <c r="F71" s="241"/>
      <c r="G71" s="251"/>
      <c r="H71" s="202"/>
      <c r="I71" s="252"/>
      <c r="L71" s="208"/>
      <c r="M71" s="196"/>
    </row>
    <row r="72" spans="3:13" ht="13.5" customHeight="1">
      <c r="C72" s="208"/>
      <c r="D72" s="208"/>
      <c r="E72" s="251"/>
      <c r="F72" s="251"/>
      <c r="G72" s="251"/>
      <c r="H72" s="192"/>
      <c r="I72" s="252"/>
      <c r="L72" s="208"/>
      <c r="M72" s="196"/>
    </row>
    <row r="73" spans="3:13" ht="13.5" customHeight="1">
      <c r="C73" s="200"/>
      <c r="D73" s="200"/>
      <c r="E73" s="241"/>
      <c r="F73" s="241"/>
      <c r="G73" s="251"/>
      <c r="H73" s="202"/>
      <c r="I73" s="253"/>
      <c r="L73" s="200"/>
      <c r="M73" s="196"/>
    </row>
    <row r="74" spans="3:13" ht="13.5" customHeight="1">
      <c r="C74" s="192"/>
      <c r="D74" s="192"/>
      <c r="F74" s="241"/>
      <c r="G74" s="251"/>
      <c r="H74" s="202"/>
      <c r="I74" s="252"/>
      <c r="L74" s="192"/>
      <c r="M74" s="196"/>
    </row>
    <row r="75" spans="3:13" ht="13.5" customHeight="1">
      <c r="C75" s="214"/>
      <c r="D75" s="214"/>
      <c r="F75" s="241"/>
      <c r="G75" s="251"/>
      <c r="H75" s="202"/>
      <c r="I75" s="252"/>
      <c r="L75" s="203"/>
      <c r="M75" s="207"/>
    </row>
    <row r="76" spans="3:13" ht="13.5" customHeight="1">
      <c r="C76" s="200"/>
      <c r="D76" s="200"/>
      <c r="E76" s="251"/>
      <c r="F76" s="251"/>
      <c r="G76" s="251"/>
      <c r="H76" s="192"/>
      <c r="I76" s="252"/>
      <c r="L76" s="200"/>
      <c r="M76" s="196"/>
    </row>
    <row r="77" spans="3:13" ht="13.5" customHeight="1">
      <c r="C77" s="200"/>
      <c r="D77" s="200"/>
      <c r="E77" s="241"/>
      <c r="F77" s="241"/>
      <c r="G77" s="251"/>
      <c r="H77" s="202"/>
      <c r="I77" s="253"/>
      <c r="L77" s="200"/>
      <c r="M77" s="196"/>
    </row>
    <row r="78" spans="3:13" ht="13.5" customHeight="1">
      <c r="C78" s="200"/>
      <c r="D78" s="200"/>
      <c r="F78" s="241"/>
      <c r="G78" s="251"/>
      <c r="H78" s="202"/>
      <c r="I78" s="252"/>
      <c r="L78" s="202"/>
      <c r="M78" s="196"/>
    </row>
    <row r="79" spans="3:13" ht="13.5" customHeight="1">
      <c r="C79" s="200"/>
      <c r="D79" s="200"/>
      <c r="E79" s="251"/>
      <c r="F79" s="251"/>
      <c r="G79" s="251"/>
      <c r="H79" s="192"/>
      <c r="I79" s="252"/>
      <c r="L79" s="208"/>
      <c r="M79" s="196"/>
    </row>
    <row r="80" spans="3:13" ht="13.5" customHeight="1">
      <c r="C80" s="208"/>
      <c r="D80" s="208"/>
      <c r="E80" s="241"/>
      <c r="F80" s="241"/>
      <c r="G80" s="251"/>
      <c r="H80" s="202"/>
      <c r="I80" s="253"/>
      <c r="L80" s="225"/>
      <c r="M80" s="196"/>
    </row>
    <row r="81" spans="3:13" ht="13.5" customHeight="1">
      <c r="C81" s="200"/>
      <c r="D81" s="200"/>
      <c r="F81" s="241"/>
      <c r="G81" s="251"/>
      <c r="H81" s="202"/>
      <c r="I81" s="252"/>
      <c r="L81" s="200"/>
      <c r="M81" s="196"/>
    </row>
    <row r="82" spans="3:13" ht="13.5" customHeight="1">
      <c r="C82" s="200"/>
      <c r="D82" s="200"/>
      <c r="E82" s="251"/>
      <c r="F82" s="251"/>
      <c r="G82" s="251"/>
      <c r="H82" s="192"/>
      <c r="I82" s="252"/>
      <c r="L82" s="202"/>
      <c r="M82" s="196"/>
    </row>
    <row r="83" spans="3:13" ht="13.5" customHeight="1">
      <c r="C83" s="208"/>
      <c r="D83" s="208"/>
      <c r="E83" s="241"/>
      <c r="F83" s="241"/>
      <c r="G83" s="251"/>
      <c r="H83" s="202"/>
      <c r="I83" s="253"/>
      <c r="L83" s="200"/>
      <c r="M83" s="196"/>
    </row>
    <row r="84" spans="3:13" ht="13.5" customHeight="1">
      <c r="C84" s="200"/>
      <c r="D84" s="200"/>
      <c r="F84" s="241"/>
      <c r="G84" s="251"/>
      <c r="H84" s="202"/>
      <c r="I84" s="252"/>
      <c r="L84" s="202"/>
      <c r="M84" s="196"/>
    </row>
    <row r="85" spans="6:9" ht="13.5" customHeight="1">
      <c r="F85" s="241"/>
      <c r="G85" s="251"/>
      <c r="H85" s="200"/>
      <c r="I85" s="252"/>
    </row>
    <row r="86" spans="6:9" ht="13.5" customHeight="1">
      <c r="F86" s="241"/>
      <c r="G86" s="251"/>
      <c r="H86" s="202"/>
      <c r="I86" s="252"/>
    </row>
    <row r="87" spans="6:9" ht="13.5" customHeight="1">
      <c r="F87" s="241"/>
      <c r="G87" s="251"/>
      <c r="H87" s="202"/>
      <c r="I87" s="252"/>
    </row>
    <row r="88" spans="6:9" ht="13.5" customHeight="1">
      <c r="F88" s="241"/>
      <c r="G88" s="251"/>
      <c r="H88" s="202"/>
      <c r="I88" s="252"/>
    </row>
    <row r="89" spans="6:9" ht="13.5" customHeight="1">
      <c r="F89" s="241"/>
      <c r="G89" s="251"/>
      <c r="H89" s="202"/>
      <c r="I89" s="252"/>
    </row>
    <row r="90" spans="5:9" ht="13.5" customHeight="1">
      <c r="E90" s="251"/>
      <c r="F90" s="251"/>
      <c r="G90" s="251"/>
      <c r="H90" s="192"/>
      <c r="I90" s="252"/>
    </row>
    <row r="91" spans="5:9" ht="13.5" customHeight="1">
      <c r="E91" s="241"/>
      <c r="F91" s="241"/>
      <c r="G91" s="251"/>
      <c r="H91" s="202"/>
      <c r="I91" s="253"/>
    </row>
    <row r="92" spans="6:9" ht="13.5" customHeight="1">
      <c r="F92" s="241"/>
      <c r="G92" s="251"/>
      <c r="H92" s="202"/>
      <c r="I92" s="252"/>
    </row>
    <row r="93" spans="5:9" ht="4.5" customHeight="1">
      <c r="E93" s="251"/>
      <c r="F93" s="251"/>
      <c r="G93" s="251"/>
      <c r="H93" s="200"/>
      <c r="I93" s="252"/>
    </row>
    <row r="94" spans="5:9" ht="11.25" customHeight="1">
      <c r="E94" s="241"/>
      <c r="F94" s="241"/>
      <c r="G94" s="251"/>
      <c r="H94" s="202"/>
      <c r="I94" s="253"/>
    </row>
    <row r="95" spans="6:9" ht="11.25" customHeight="1">
      <c r="F95" s="241"/>
      <c r="G95" s="251"/>
      <c r="H95" s="202"/>
      <c r="I95" s="192"/>
    </row>
    <row r="96" ht="11.25" customHeight="1">
      <c r="E96" s="211"/>
    </row>
    <row r="97" ht="11.25" customHeight="1">
      <c r="E97" s="211"/>
    </row>
    <row r="98" ht="11.25" customHeight="1"/>
  </sheetData>
  <sheetProtection/>
  <mergeCells count="45">
    <mergeCell ref="A14:B14"/>
    <mergeCell ref="A15:B15"/>
    <mergeCell ref="A45:B45"/>
    <mergeCell ref="A37:B37"/>
    <mergeCell ref="A38:B38"/>
    <mergeCell ref="A39:B39"/>
    <mergeCell ref="A40:B40"/>
    <mergeCell ref="A33:B33"/>
    <mergeCell ref="A34:B34"/>
    <mergeCell ref="A35:B35"/>
    <mergeCell ref="A46:B46"/>
    <mergeCell ref="A47:B47"/>
    <mergeCell ref="A48:B48"/>
    <mergeCell ref="A41:B41"/>
    <mergeCell ref="A42:B42"/>
    <mergeCell ref="A43:B43"/>
    <mergeCell ref="A44:B44"/>
    <mergeCell ref="A36:B36"/>
    <mergeCell ref="K29:L29"/>
    <mergeCell ref="A31:B31"/>
    <mergeCell ref="E29:F29"/>
    <mergeCell ref="G29:H29"/>
    <mergeCell ref="A29:B30"/>
    <mergeCell ref="C29:D29"/>
    <mergeCell ref="A32:B32"/>
    <mergeCell ref="A23:B23"/>
    <mergeCell ref="A6:B6"/>
    <mergeCell ref="C4:D4"/>
    <mergeCell ref="A4:B5"/>
    <mergeCell ref="A7:B7"/>
    <mergeCell ref="A8:B8"/>
    <mergeCell ref="A9:B9"/>
    <mergeCell ref="A16:B16"/>
    <mergeCell ref="A12:B12"/>
    <mergeCell ref="A13:B13"/>
    <mergeCell ref="A20:B20"/>
    <mergeCell ref="I29:J29"/>
    <mergeCell ref="A10:B10"/>
    <mergeCell ref="A11:B11"/>
    <mergeCell ref="A17:B17"/>
    <mergeCell ref="A18:B18"/>
    <mergeCell ref="A19:B19"/>
    <mergeCell ref="A26:L26"/>
    <mergeCell ref="A21:B21"/>
    <mergeCell ref="A22:B22"/>
  </mergeCells>
  <printOptions/>
  <pageMargins left="0.7874015748031497" right="0.3937007874015748" top="0.7874015748031497" bottom="0.1968503937007874" header="0.3937007874015748" footer="0.1968503937007874"/>
  <pageSetup firstPageNumber="208" useFirstPageNumber="1" horizontalDpi="600" verticalDpi="600" orientation="portrait" paperSize="9" r:id="rId1"/>
  <headerFooter alignWithMargins="0">
    <oddHeader xml:space="preserve">&amp;L&amp;"ＭＳ 明朝,標準"&amp;8&amp;P　区 立 施 設&amp;R&amp;"ＭＳ 明朝,標準"&amp;8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J71"/>
  <sheetViews>
    <sheetView zoomScalePageLayoutView="0" workbookViewId="0" topLeftCell="A1">
      <selection activeCell="AM8" sqref="AM8"/>
    </sheetView>
  </sheetViews>
  <sheetFormatPr defaultColWidth="15.625" defaultRowHeight="13.5"/>
  <cols>
    <col min="1" max="2" width="7.25390625" style="185" customWidth="1"/>
    <col min="3" max="7" width="2.375" style="185" customWidth="1"/>
    <col min="8" max="8" width="2.50390625" style="185" customWidth="1"/>
    <col min="9" max="20" width="2.375" style="185" customWidth="1"/>
    <col min="21" max="23" width="2.375" style="189" customWidth="1"/>
    <col min="24" max="29" width="2.375" style="185" customWidth="1"/>
    <col min="30" max="31" width="2.375" style="191" customWidth="1"/>
    <col min="32" max="32" width="2.375" style="185" customWidth="1"/>
    <col min="33" max="33" width="2.00390625" style="185" customWidth="1"/>
    <col min="34" max="34" width="7.00390625" style="185" customWidth="1"/>
    <col min="35" max="37" width="4.75390625" style="185" customWidth="1"/>
    <col min="38" max="38" width="9.00390625" style="185" customWidth="1"/>
    <col min="39" max="65" width="4.75390625" style="185" customWidth="1"/>
    <col min="66" max="66" width="2.625" style="185" customWidth="1"/>
    <col min="67" max="82" width="2.00390625" style="185" customWidth="1"/>
    <col min="83" max="83" width="1.875" style="185" customWidth="1"/>
    <col min="84" max="16384" width="15.625" style="185" customWidth="1"/>
  </cols>
  <sheetData>
    <row r="1" spans="1:62" ht="18" customHeight="1">
      <c r="A1" s="456" t="s">
        <v>833</v>
      </c>
      <c r="B1" s="456"/>
      <c r="C1" s="456"/>
      <c r="D1" s="456"/>
      <c r="E1" s="456"/>
      <c r="F1" s="456"/>
      <c r="G1" s="456"/>
      <c r="H1" s="456"/>
      <c r="I1" s="456"/>
      <c r="J1" s="456"/>
      <c r="K1" s="456"/>
      <c r="L1" s="456"/>
      <c r="M1" s="456"/>
      <c r="N1" s="456"/>
      <c r="O1" s="456"/>
      <c r="P1" s="456"/>
      <c r="Q1" s="456"/>
      <c r="R1" s="456"/>
      <c r="S1" s="456"/>
      <c r="T1" s="456"/>
      <c r="U1" s="456"/>
      <c r="V1" s="456"/>
      <c r="W1" s="456"/>
      <c r="X1" s="456"/>
      <c r="Y1" s="456"/>
      <c r="Z1" s="456"/>
      <c r="AA1" s="456"/>
      <c r="AB1" s="456"/>
      <c r="AC1" s="456"/>
      <c r="AD1" s="456"/>
      <c r="AE1" s="456"/>
      <c r="AF1" s="456"/>
      <c r="AG1" s="183"/>
      <c r="AH1" s="183"/>
      <c r="AI1" s="183"/>
      <c r="AJ1" s="183"/>
      <c r="AK1" s="183"/>
      <c r="AL1" s="184"/>
      <c r="AM1" s="184"/>
      <c r="AN1" s="184"/>
      <c r="AO1" s="184"/>
      <c r="AP1" s="184"/>
      <c r="AQ1" s="184"/>
      <c r="AR1" s="184"/>
      <c r="AS1" s="184"/>
      <c r="AT1" s="184"/>
      <c r="AU1" s="184"/>
      <c r="AV1" s="184"/>
      <c r="AW1" s="184"/>
      <c r="AX1" s="184"/>
      <c r="AY1" s="184"/>
      <c r="AZ1" s="184"/>
      <c r="BA1" s="184"/>
      <c r="BB1" s="184"/>
      <c r="BC1" s="184"/>
      <c r="BD1" s="184"/>
      <c r="BE1" s="184"/>
      <c r="BF1" s="184"/>
      <c r="BG1" s="184"/>
      <c r="BH1" s="184"/>
      <c r="BI1" s="184"/>
      <c r="BJ1" s="184"/>
    </row>
    <row r="2" spans="6:34" ht="15" customHeight="1"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6"/>
      <c r="AB2" s="186"/>
      <c r="AC2" s="186"/>
      <c r="AD2" s="186"/>
      <c r="AE2" s="186"/>
      <c r="AF2" s="186"/>
      <c r="AG2" s="186"/>
      <c r="AH2" s="186"/>
    </row>
    <row r="3" spans="1:39" ht="15" customHeight="1" thickBot="1">
      <c r="A3" s="187" t="s">
        <v>756</v>
      </c>
      <c r="B3" s="187"/>
      <c r="I3" s="188"/>
      <c r="J3" s="188"/>
      <c r="K3" s="188"/>
      <c r="X3" s="190"/>
      <c r="Y3" s="190"/>
      <c r="Z3" s="190"/>
      <c r="AA3" s="190"/>
      <c r="AB3" s="190"/>
      <c r="AC3" s="190"/>
      <c r="AM3" s="192"/>
    </row>
    <row r="4" spans="1:62" ht="18" customHeight="1">
      <c r="A4" s="459" t="s">
        <v>26</v>
      </c>
      <c r="B4" s="460"/>
      <c r="C4" s="467" t="s">
        <v>386</v>
      </c>
      <c r="D4" s="467"/>
      <c r="E4" s="467"/>
      <c r="F4" s="467"/>
      <c r="G4" s="467"/>
      <c r="H4" s="467"/>
      <c r="I4" s="467" t="s">
        <v>387</v>
      </c>
      <c r="J4" s="467"/>
      <c r="K4" s="467"/>
      <c r="L4" s="467"/>
      <c r="M4" s="467"/>
      <c r="N4" s="467"/>
      <c r="O4" s="467" t="s">
        <v>388</v>
      </c>
      <c r="P4" s="467"/>
      <c r="Q4" s="467"/>
      <c r="R4" s="467"/>
      <c r="S4" s="467"/>
      <c r="T4" s="467"/>
      <c r="U4" s="467" t="s">
        <v>389</v>
      </c>
      <c r="V4" s="467"/>
      <c r="W4" s="467"/>
      <c r="X4" s="467"/>
      <c r="Y4" s="467"/>
      <c r="Z4" s="467"/>
      <c r="AA4" s="467" t="s">
        <v>390</v>
      </c>
      <c r="AB4" s="467"/>
      <c r="AC4" s="467"/>
      <c r="AD4" s="467"/>
      <c r="AE4" s="467"/>
      <c r="AF4" s="457"/>
      <c r="AG4" s="194"/>
      <c r="AH4" s="194"/>
      <c r="AI4" s="195"/>
      <c r="AJ4" s="194"/>
      <c r="AK4" s="194"/>
      <c r="AL4" s="194"/>
      <c r="AM4" s="195"/>
      <c r="AN4" s="194"/>
      <c r="AO4" s="194"/>
      <c r="AP4" s="194"/>
      <c r="AQ4" s="196"/>
      <c r="AR4" s="196"/>
      <c r="AS4" s="196"/>
      <c r="AT4" s="196"/>
      <c r="AU4" s="196"/>
      <c r="AV4" s="196"/>
      <c r="AW4" s="196"/>
      <c r="AX4" s="196"/>
      <c r="AY4" s="196"/>
      <c r="AZ4" s="196"/>
      <c r="BA4" s="196"/>
      <c r="BB4" s="196"/>
      <c r="BC4" s="196"/>
      <c r="BD4" s="196"/>
      <c r="BE4" s="196"/>
      <c r="BF4" s="196"/>
      <c r="BG4" s="196"/>
      <c r="BH4" s="196"/>
      <c r="BI4" s="196"/>
      <c r="BJ4" s="196"/>
    </row>
    <row r="5" spans="1:62" ht="18" customHeight="1">
      <c r="A5" s="461"/>
      <c r="B5" s="462"/>
      <c r="C5" s="474" t="s">
        <v>69</v>
      </c>
      <c r="D5" s="474"/>
      <c r="E5" s="474"/>
      <c r="F5" s="474" t="s">
        <v>70</v>
      </c>
      <c r="G5" s="474"/>
      <c r="H5" s="474"/>
      <c r="I5" s="474" t="s">
        <v>69</v>
      </c>
      <c r="J5" s="474"/>
      <c r="K5" s="474"/>
      <c r="L5" s="474" t="s">
        <v>70</v>
      </c>
      <c r="M5" s="474"/>
      <c r="N5" s="474"/>
      <c r="O5" s="474" t="s">
        <v>69</v>
      </c>
      <c r="P5" s="474"/>
      <c r="Q5" s="474"/>
      <c r="R5" s="474" t="s">
        <v>70</v>
      </c>
      <c r="S5" s="474"/>
      <c r="T5" s="474"/>
      <c r="U5" s="474" t="s">
        <v>69</v>
      </c>
      <c r="V5" s="474"/>
      <c r="W5" s="474"/>
      <c r="X5" s="474" t="s">
        <v>70</v>
      </c>
      <c r="Y5" s="474"/>
      <c r="Z5" s="474"/>
      <c r="AA5" s="474" t="s">
        <v>69</v>
      </c>
      <c r="AB5" s="474"/>
      <c r="AC5" s="474"/>
      <c r="AD5" s="474" t="s">
        <v>70</v>
      </c>
      <c r="AE5" s="474"/>
      <c r="AF5" s="475"/>
      <c r="AG5" s="194"/>
      <c r="AH5" s="194"/>
      <c r="AI5" s="194"/>
      <c r="AJ5" s="194"/>
      <c r="AK5" s="194"/>
      <c r="AL5" s="194"/>
      <c r="AM5" s="194"/>
      <c r="AN5" s="194"/>
      <c r="AO5" s="194"/>
      <c r="AP5" s="194"/>
      <c r="AQ5" s="196"/>
      <c r="AR5" s="196"/>
      <c r="AS5" s="196"/>
      <c r="AT5" s="196"/>
      <c r="AU5" s="196"/>
      <c r="AV5" s="196"/>
      <c r="AW5" s="196"/>
      <c r="AX5" s="196"/>
      <c r="AY5" s="196"/>
      <c r="AZ5" s="196"/>
      <c r="BA5" s="196"/>
      <c r="BB5" s="196"/>
      <c r="BC5" s="196"/>
      <c r="BD5" s="196"/>
      <c r="BE5" s="196"/>
      <c r="BF5" s="196"/>
      <c r="BG5" s="196"/>
      <c r="BH5" s="196"/>
      <c r="BI5" s="196"/>
      <c r="BJ5" s="196"/>
    </row>
    <row r="6" spans="1:62" ht="18" customHeight="1">
      <c r="A6" s="464" t="s">
        <v>751</v>
      </c>
      <c r="B6" s="464"/>
      <c r="C6" s="472">
        <v>3025</v>
      </c>
      <c r="D6" s="472"/>
      <c r="E6" s="472"/>
      <c r="F6" s="472">
        <v>125076</v>
      </c>
      <c r="G6" s="472"/>
      <c r="H6" s="472"/>
      <c r="I6" s="472">
        <v>687</v>
      </c>
      <c r="J6" s="472"/>
      <c r="K6" s="472"/>
      <c r="L6" s="472">
        <v>82229</v>
      </c>
      <c r="M6" s="472"/>
      <c r="N6" s="472"/>
      <c r="O6" s="472">
        <v>799</v>
      </c>
      <c r="P6" s="472"/>
      <c r="Q6" s="472"/>
      <c r="R6" s="472">
        <v>12694</v>
      </c>
      <c r="S6" s="472"/>
      <c r="T6" s="472"/>
      <c r="U6" s="472">
        <v>787</v>
      </c>
      <c r="V6" s="472"/>
      <c r="W6" s="472"/>
      <c r="X6" s="472">
        <v>16344</v>
      </c>
      <c r="Y6" s="472"/>
      <c r="Z6" s="472"/>
      <c r="AA6" s="472">
        <v>752</v>
      </c>
      <c r="AB6" s="472"/>
      <c r="AC6" s="472"/>
      <c r="AD6" s="472">
        <v>13809</v>
      </c>
      <c r="AE6" s="472"/>
      <c r="AF6" s="472"/>
      <c r="AG6" s="200"/>
      <c r="AH6" s="200"/>
      <c r="AI6" s="200"/>
      <c r="AJ6" s="200"/>
      <c r="AK6" s="200"/>
      <c r="AL6" s="200"/>
      <c r="AM6" s="200"/>
      <c r="AN6" s="200"/>
      <c r="AO6" s="200"/>
      <c r="AP6" s="200"/>
      <c r="AQ6" s="200"/>
      <c r="AR6" s="200"/>
      <c r="AS6" s="200"/>
      <c r="AT6" s="200"/>
      <c r="AU6" s="200"/>
      <c r="AV6" s="200"/>
      <c r="AW6" s="200"/>
      <c r="AX6" s="200"/>
      <c r="AY6" s="200"/>
      <c r="AZ6" s="200"/>
      <c r="BA6" s="200"/>
      <c r="BB6" s="200"/>
      <c r="BC6" s="200"/>
      <c r="BD6" s="200"/>
      <c r="BE6" s="200"/>
      <c r="BF6" s="200"/>
      <c r="BG6" s="200"/>
      <c r="BH6" s="200"/>
      <c r="BI6" s="200"/>
      <c r="BJ6" s="200"/>
    </row>
    <row r="7" spans="1:62" ht="18" customHeight="1">
      <c r="A7" s="464">
        <v>19</v>
      </c>
      <c r="B7" s="464"/>
      <c r="C7" s="472">
        <v>3122</v>
      </c>
      <c r="D7" s="472"/>
      <c r="E7" s="472"/>
      <c r="F7" s="472">
        <v>126591</v>
      </c>
      <c r="G7" s="472"/>
      <c r="H7" s="472"/>
      <c r="I7" s="472">
        <v>685</v>
      </c>
      <c r="J7" s="472"/>
      <c r="K7" s="472"/>
      <c r="L7" s="472">
        <v>83242</v>
      </c>
      <c r="M7" s="472"/>
      <c r="N7" s="472"/>
      <c r="O7" s="472">
        <v>835</v>
      </c>
      <c r="P7" s="472"/>
      <c r="Q7" s="472"/>
      <c r="R7" s="472">
        <v>12736</v>
      </c>
      <c r="S7" s="472"/>
      <c r="T7" s="472"/>
      <c r="U7" s="472">
        <v>829</v>
      </c>
      <c r="V7" s="472"/>
      <c r="W7" s="472"/>
      <c r="X7" s="472">
        <v>17141</v>
      </c>
      <c r="Y7" s="472"/>
      <c r="Z7" s="472"/>
      <c r="AA7" s="472">
        <v>773</v>
      </c>
      <c r="AB7" s="472"/>
      <c r="AC7" s="472"/>
      <c r="AD7" s="472">
        <v>13472</v>
      </c>
      <c r="AE7" s="472"/>
      <c r="AF7" s="472"/>
      <c r="AG7" s="200"/>
      <c r="AH7" s="200"/>
      <c r="AI7" s="200"/>
      <c r="AJ7" s="200"/>
      <c r="AK7" s="200"/>
      <c r="AL7" s="200"/>
      <c r="AM7" s="200"/>
      <c r="AN7" s="200"/>
      <c r="AO7" s="200"/>
      <c r="AP7" s="200"/>
      <c r="AQ7" s="200"/>
      <c r="AR7" s="200"/>
      <c r="AS7" s="200"/>
      <c r="AT7" s="200"/>
      <c r="AU7" s="200"/>
      <c r="AV7" s="200"/>
      <c r="AW7" s="200"/>
      <c r="AX7" s="200"/>
      <c r="AY7" s="200"/>
      <c r="AZ7" s="200"/>
      <c r="BA7" s="200"/>
      <c r="BB7" s="200"/>
      <c r="BC7" s="200"/>
      <c r="BD7" s="200"/>
      <c r="BE7" s="200"/>
      <c r="BF7" s="200"/>
      <c r="BG7" s="200"/>
      <c r="BH7" s="200"/>
      <c r="BI7" s="200"/>
      <c r="BJ7" s="200"/>
    </row>
    <row r="8" spans="1:62" ht="18" customHeight="1">
      <c r="A8" s="465">
        <v>20</v>
      </c>
      <c r="B8" s="465"/>
      <c r="C8" s="473">
        <f>SUM(C10:E23)</f>
        <v>3192</v>
      </c>
      <c r="D8" s="473"/>
      <c r="E8" s="473"/>
      <c r="F8" s="473">
        <f>SUM(F10:H23)</f>
        <v>129904</v>
      </c>
      <c r="G8" s="473"/>
      <c r="H8" s="473"/>
      <c r="I8" s="473">
        <f>SUM(I10:K23)</f>
        <v>716</v>
      </c>
      <c r="J8" s="473"/>
      <c r="K8" s="473"/>
      <c r="L8" s="473">
        <f>SUM(L10:N23)</f>
        <v>87386</v>
      </c>
      <c r="M8" s="473"/>
      <c r="N8" s="473"/>
      <c r="O8" s="473">
        <f>SUM(O10:Q23)</f>
        <v>834</v>
      </c>
      <c r="P8" s="473"/>
      <c r="Q8" s="473"/>
      <c r="R8" s="473">
        <f>SUM(R10:T23)</f>
        <v>12112</v>
      </c>
      <c r="S8" s="473"/>
      <c r="T8" s="473"/>
      <c r="U8" s="473">
        <f>SUM(U10:W23)</f>
        <v>838</v>
      </c>
      <c r="V8" s="473"/>
      <c r="W8" s="473"/>
      <c r="X8" s="473">
        <f>SUM(X10:Z23)</f>
        <v>16266</v>
      </c>
      <c r="Y8" s="473"/>
      <c r="Z8" s="473"/>
      <c r="AA8" s="473">
        <f>SUM(AA10:AC23)</f>
        <v>804</v>
      </c>
      <c r="AB8" s="473"/>
      <c r="AC8" s="473"/>
      <c r="AD8" s="473">
        <f>SUM(AD10:AF23)</f>
        <v>14140</v>
      </c>
      <c r="AE8" s="473"/>
      <c r="AF8" s="473"/>
      <c r="AG8" s="200"/>
      <c r="AH8" s="200"/>
      <c r="AI8" s="200"/>
      <c r="AJ8" s="200"/>
      <c r="AK8" s="200"/>
      <c r="AL8" s="200"/>
      <c r="AM8" s="200"/>
      <c r="AN8" s="200"/>
      <c r="AO8" s="200"/>
      <c r="AP8" s="200"/>
      <c r="AQ8" s="200"/>
      <c r="AR8" s="200"/>
      <c r="AS8" s="200"/>
      <c r="AT8" s="200"/>
      <c r="AU8" s="200"/>
      <c r="AV8" s="200"/>
      <c r="AW8" s="200"/>
      <c r="AX8" s="200"/>
      <c r="AY8" s="200"/>
      <c r="AZ8" s="200"/>
      <c r="BA8" s="200"/>
      <c r="BB8" s="200"/>
      <c r="BC8" s="200"/>
      <c r="BD8" s="200"/>
      <c r="BE8" s="200"/>
      <c r="BF8" s="200"/>
      <c r="BG8" s="200"/>
      <c r="BH8" s="200"/>
      <c r="BI8" s="200"/>
      <c r="BJ8" s="200"/>
    </row>
    <row r="9" spans="1:62" ht="18" customHeight="1">
      <c r="A9" s="464"/>
      <c r="B9" s="464"/>
      <c r="C9" s="472"/>
      <c r="D9" s="472"/>
      <c r="E9" s="472"/>
      <c r="F9" s="472"/>
      <c r="G9" s="472"/>
      <c r="H9" s="472"/>
      <c r="I9" s="472"/>
      <c r="J9" s="472"/>
      <c r="K9" s="472"/>
      <c r="L9" s="472" t="s">
        <v>755</v>
      </c>
      <c r="M9" s="472"/>
      <c r="N9" s="472"/>
      <c r="O9" s="472"/>
      <c r="P9" s="472"/>
      <c r="Q9" s="472"/>
      <c r="R9" s="472"/>
      <c r="S9" s="472"/>
      <c r="T9" s="472"/>
      <c r="U9" s="472"/>
      <c r="V9" s="472"/>
      <c r="W9" s="472"/>
      <c r="X9" s="472"/>
      <c r="Y9" s="472"/>
      <c r="Z9" s="472"/>
      <c r="AA9" s="472"/>
      <c r="AB9" s="472"/>
      <c r="AC9" s="472"/>
      <c r="AD9" s="472"/>
      <c r="AE9" s="472"/>
      <c r="AF9" s="472"/>
      <c r="AG9" s="200"/>
      <c r="AH9" s="200"/>
      <c r="AI9" s="200"/>
      <c r="AJ9" s="200"/>
      <c r="AK9" s="200"/>
      <c r="AL9" s="200"/>
      <c r="AM9" s="200"/>
      <c r="AN9" s="200"/>
      <c r="AO9" s="200"/>
      <c r="AP9" s="200"/>
      <c r="AQ9" s="200"/>
      <c r="AR9" s="200"/>
      <c r="AS9" s="200"/>
      <c r="AT9" s="200"/>
      <c r="AU9" s="200"/>
      <c r="AV9" s="200"/>
      <c r="AW9" s="200"/>
      <c r="AX9" s="200"/>
      <c r="AY9" s="200"/>
      <c r="AZ9" s="200"/>
      <c r="BA9" s="200"/>
      <c r="BB9" s="200"/>
      <c r="BC9" s="200"/>
      <c r="BD9" s="200"/>
      <c r="BE9" s="200"/>
      <c r="BF9" s="200"/>
      <c r="BG9" s="200"/>
      <c r="BH9" s="200"/>
      <c r="BI9" s="200"/>
      <c r="BJ9" s="200"/>
    </row>
    <row r="10" spans="1:39" ht="18" customHeight="1">
      <c r="A10" s="468" t="s">
        <v>750</v>
      </c>
      <c r="B10" s="464"/>
      <c r="C10" s="472">
        <v>253</v>
      </c>
      <c r="D10" s="472"/>
      <c r="E10" s="472"/>
      <c r="F10" s="472">
        <v>9645</v>
      </c>
      <c r="G10" s="472"/>
      <c r="H10" s="472"/>
      <c r="I10" s="472">
        <v>55</v>
      </c>
      <c r="J10" s="472"/>
      <c r="K10" s="472"/>
      <c r="L10" s="472">
        <v>6480</v>
      </c>
      <c r="M10" s="472"/>
      <c r="N10" s="472"/>
      <c r="O10" s="472">
        <v>72</v>
      </c>
      <c r="P10" s="472"/>
      <c r="Q10" s="472"/>
      <c r="R10" s="472">
        <v>911</v>
      </c>
      <c r="S10" s="472"/>
      <c r="T10" s="472"/>
      <c r="U10" s="472">
        <v>69</v>
      </c>
      <c r="V10" s="472"/>
      <c r="W10" s="472"/>
      <c r="X10" s="472">
        <v>1315</v>
      </c>
      <c r="Y10" s="472"/>
      <c r="Z10" s="472"/>
      <c r="AA10" s="472">
        <v>57</v>
      </c>
      <c r="AB10" s="472"/>
      <c r="AC10" s="472"/>
      <c r="AD10" s="472">
        <v>939</v>
      </c>
      <c r="AE10" s="472"/>
      <c r="AF10" s="472"/>
      <c r="AG10" s="202"/>
      <c r="AH10" s="203"/>
      <c r="AI10" s="203"/>
      <c r="AJ10" s="196"/>
      <c r="AK10" s="204"/>
      <c r="AL10" s="204"/>
      <c r="AM10" s="205"/>
    </row>
    <row r="11" spans="1:39" ht="18" customHeight="1">
      <c r="A11" s="468" t="s">
        <v>749</v>
      </c>
      <c r="B11" s="464"/>
      <c r="C11" s="472">
        <v>274</v>
      </c>
      <c r="D11" s="472"/>
      <c r="E11" s="472"/>
      <c r="F11" s="472">
        <v>12848</v>
      </c>
      <c r="G11" s="472"/>
      <c r="H11" s="472"/>
      <c r="I11" s="472">
        <v>64</v>
      </c>
      <c r="J11" s="472"/>
      <c r="K11" s="472"/>
      <c r="L11" s="472">
        <v>9338</v>
      </c>
      <c r="M11" s="472"/>
      <c r="N11" s="472"/>
      <c r="O11" s="472">
        <v>75</v>
      </c>
      <c r="P11" s="472"/>
      <c r="Q11" s="472"/>
      <c r="R11" s="472">
        <v>1065</v>
      </c>
      <c r="S11" s="472"/>
      <c r="T11" s="472"/>
      <c r="U11" s="472">
        <v>72</v>
      </c>
      <c r="V11" s="472"/>
      <c r="W11" s="472"/>
      <c r="X11" s="472">
        <v>1481</v>
      </c>
      <c r="Y11" s="472"/>
      <c r="Z11" s="472"/>
      <c r="AA11" s="472">
        <v>63</v>
      </c>
      <c r="AB11" s="472"/>
      <c r="AC11" s="472"/>
      <c r="AD11" s="472">
        <v>964</v>
      </c>
      <c r="AE11" s="472"/>
      <c r="AF11" s="472"/>
      <c r="AG11" s="202"/>
      <c r="AH11" s="192"/>
      <c r="AI11" s="192"/>
      <c r="AJ11" s="196"/>
      <c r="AK11" s="192"/>
      <c r="AL11" s="192"/>
      <c r="AM11" s="205"/>
    </row>
    <row r="12" spans="1:39" ht="18" customHeight="1">
      <c r="A12" s="468" t="s">
        <v>748</v>
      </c>
      <c r="B12" s="464"/>
      <c r="C12" s="472">
        <v>270</v>
      </c>
      <c r="D12" s="472"/>
      <c r="E12" s="472"/>
      <c r="F12" s="472">
        <v>10849</v>
      </c>
      <c r="G12" s="472"/>
      <c r="H12" s="472"/>
      <c r="I12" s="472">
        <v>64</v>
      </c>
      <c r="J12" s="472"/>
      <c r="K12" s="472"/>
      <c r="L12" s="472">
        <v>7426</v>
      </c>
      <c r="M12" s="472"/>
      <c r="N12" s="472"/>
      <c r="O12" s="472">
        <v>72</v>
      </c>
      <c r="P12" s="472"/>
      <c r="Q12" s="472"/>
      <c r="R12" s="472">
        <v>1056</v>
      </c>
      <c r="S12" s="472"/>
      <c r="T12" s="472"/>
      <c r="U12" s="472">
        <v>72</v>
      </c>
      <c r="V12" s="472"/>
      <c r="W12" s="472"/>
      <c r="X12" s="472">
        <v>1424</v>
      </c>
      <c r="Y12" s="472"/>
      <c r="Z12" s="472"/>
      <c r="AA12" s="472">
        <v>62</v>
      </c>
      <c r="AB12" s="472"/>
      <c r="AC12" s="472"/>
      <c r="AD12" s="472">
        <v>943</v>
      </c>
      <c r="AE12" s="472"/>
      <c r="AF12" s="472"/>
      <c r="AG12" s="203"/>
      <c r="AH12" s="202"/>
      <c r="AI12" s="202"/>
      <c r="AJ12" s="207"/>
      <c r="AK12" s="208"/>
      <c r="AL12" s="208"/>
      <c r="AM12" s="205"/>
    </row>
    <row r="13" spans="1:39" ht="18" customHeight="1">
      <c r="A13" s="468" t="s">
        <v>747</v>
      </c>
      <c r="B13" s="464"/>
      <c r="C13" s="472">
        <v>294</v>
      </c>
      <c r="D13" s="472"/>
      <c r="E13" s="472"/>
      <c r="F13" s="472">
        <v>12024</v>
      </c>
      <c r="G13" s="472"/>
      <c r="H13" s="472"/>
      <c r="I13" s="472">
        <v>70</v>
      </c>
      <c r="J13" s="472"/>
      <c r="K13" s="472"/>
      <c r="L13" s="472">
        <v>8471</v>
      </c>
      <c r="M13" s="472"/>
      <c r="N13" s="472"/>
      <c r="O13" s="472">
        <v>77</v>
      </c>
      <c r="P13" s="472"/>
      <c r="Q13" s="472"/>
      <c r="R13" s="472">
        <v>1135</v>
      </c>
      <c r="S13" s="472"/>
      <c r="T13" s="472"/>
      <c r="U13" s="472">
        <v>77</v>
      </c>
      <c r="V13" s="472"/>
      <c r="W13" s="472"/>
      <c r="X13" s="472">
        <v>1299</v>
      </c>
      <c r="Y13" s="472"/>
      <c r="Z13" s="472"/>
      <c r="AA13" s="472">
        <v>70</v>
      </c>
      <c r="AB13" s="472"/>
      <c r="AC13" s="472"/>
      <c r="AD13" s="472">
        <v>1119</v>
      </c>
      <c r="AE13" s="472"/>
      <c r="AF13" s="472"/>
      <c r="AH13" s="192"/>
      <c r="AI13" s="192"/>
      <c r="AJ13" s="196"/>
      <c r="AK13" s="200"/>
      <c r="AL13" s="200"/>
      <c r="AM13" s="205"/>
    </row>
    <row r="14" spans="1:62" ht="18" customHeight="1">
      <c r="A14" s="468" t="s">
        <v>746</v>
      </c>
      <c r="B14" s="464"/>
      <c r="C14" s="472">
        <v>219</v>
      </c>
      <c r="D14" s="472"/>
      <c r="E14" s="472"/>
      <c r="F14" s="472">
        <v>7578</v>
      </c>
      <c r="G14" s="472"/>
      <c r="H14" s="472"/>
      <c r="I14" s="472">
        <v>46</v>
      </c>
      <c r="J14" s="472"/>
      <c r="K14" s="472"/>
      <c r="L14" s="472">
        <v>5052</v>
      </c>
      <c r="M14" s="472"/>
      <c r="N14" s="472"/>
      <c r="O14" s="472">
        <v>63</v>
      </c>
      <c r="P14" s="472"/>
      <c r="Q14" s="472"/>
      <c r="R14" s="472">
        <v>757</v>
      </c>
      <c r="S14" s="472"/>
      <c r="T14" s="472"/>
      <c r="U14" s="472">
        <v>60</v>
      </c>
      <c r="V14" s="472"/>
      <c r="W14" s="472"/>
      <c r="X14" s="472">
        <v>982</v>
      </c>
      <c r="Y14" s="472"/>
      <c r="Z14" s="472"/>
      <c r="AA14" s="472">
        <v>50</v>
      </c>
      <c r="AB14" s="472"/>
      <c r="AC14" s="472"/>
      <c r="AD14" s="472">
        <v>787</v>
      </c>
      <c r="AE14" s="472"/>
      <c r="AF14" s="472"/>
      <c r="AG14" s="184"/>
      <c r="AH14" s="184"/>
      <c r="AI14" s="184"/>
      <c r="AJ14" s="184"/>
      <c r="AK14" s="184"/>
      <c r="AL14" s="184"/>
      <c r="AM14" s="184"/>
      <c r="AN14" s="184"/>
      <c r="AO14" s="184"/>
      <c r="AP14" s="184"/>
      <c r="AQ14" s="184"/>
      <c r="AR14" s="184"/>
      <c r="AS14" s="184"/>
      <c r="AT14" s="184"/>
      <c r="AU14" s="184"/>
      <c r="AV14" s="184"/>
      <c r="AW14" s="184"/>
      <c r="AX14" s="184"/>
      <c r="AY14" s="184"/>
      <c r="AZ14" s="184"/>
      <c r="BA14" s="184"/>
      <c r="BB14" s="184"/>
      <c r="BC14" s="184"/>
      <c r="BD14" s="184"/>
      <c r="BE14" s="184"/>
      <c r="BF14" s="184"/>
      <c r="BG14" s="184"/>
      <c r="BH14" s="184"/>
      <c r="BI14" s="184"/>
      <c r="BJ14" s="184"/>
    </row>
    <row r="15" spans="1:40" ht="18" customHeight="1">
      <c r="A15" s="468"/>
      <c r="B15" s="464"/>
      <c r="C15" s="472"/>
      <c r="D15" s="472"/>
      <c r="E15" s="472"/>
      <c r="F15" s="472"/>
      <c r="G15" s="472"/>
      <c r="H15" s="472"/>
      <c r="I15" s="472"/>
      <c r="J15" s="472"/>
      <c r="K15" s="472"/>
      <c r="L15" s="472"/>
      <c r="M15" s="472"/>
      <c r="N15" s="472"/>
      <c r="O15" s="472"/>
      <c r="P15" s="472"/>
      <c r="Q15" s="472"/>
      <c r="R15" s="472"/>
      <c r="S15" s="472"/>
      <c r="T15" s="472"/>
      <c r="U15" s="472"/>
      <c r="V15" s="472"/>
      <c r="W15" s="472"/>
      <c r="X15" s="472"/>
      <c r="Y15" s="472"/>
      <c r="Z15" s="472"/>
      <c r="AA15" s="472"/>
      <c r="AB15" s="472"/>
      <c r="AC15" s="472"/>
      <c r="AD15" s="472"/>
      <c r="AE15" s="472"/>
      <c r="AF15" s="472"/>
      <c r="AG15" s="192"/>
      <c r="AH15" s="192"/>
      <c r="AI15" s="192"/>
      <c r="AJ15" s="207"/>
      <c r="AK15" s="208"/>
      <c r="AL15" s="208"/>
      <c r="AM15" s="211"/>
      <c r="AN15" s="212"/>
    </row>
    <row r="16" spans="1:62" ht="18" customHeight="1">
      <c r="A16" s="468" t="s">
        <v>745</v>
      </c>
      <c r="B16" s="464"/>
      <c r="C16" s="472">
        <v>273</v>
      </c>
      <c r="D16" s="472"/>
      <c r="E16" s="472"/>
      <c r="F16" s="472">
        <v>12836</v>
      </c>
      <c r="G16" s="472"/>
      <c r="H16" s="472"/>
      <c r="I16" s="472">
        <v>59</v>
      </c>
      <c r="J16" s="472"/>
      <c r="K16" s="472"/>
      <c r="L16" s="472">
        <v>9330</v>
      </c>
      <c r="M16" s="472"/>
      <c r="N16" s="472"/>
      <c r="O16" s="472">
        <v>70</v>
      </c>
      <c r="P16" s="472"/>
      <c r="Q16" s="472"/>
      <c r="R16" s="472">
        <v>1018</v>
      </c>
      <c r="S16" s="472"/>
      <c r="T16" s="472"/>
      <c r="U16" s="472">
        <v>75</v>
      </c>
      <c r="V16" s="472"/>
      <c r="W16" s="472"/>
      <c r="X16" s="472">
        <v>1555</v>
      </c>
      <c r="Y16" s="472"/>
      <c r="Z16" s="472"/>
      <c r="AA16" s="472">
        <v>69</v>
      </c>
      <c r="AB16" s="472"/>
      <c r="AC16" s="472"/>
      <c r="AD16" s="472">
        <v>933</v>
      </c>
      <c r="AE16" s="472"/>
      <c r="AF16" s="472"/>
      <c r="AG16" s="202"/>
      <c r="AH16" s="202"/>
      <c r="AI16" s="202"/>
      <c r="AJ16" s="196"/>
      <c r="AK16" s="192"/>
      <c r="AL16" s="192"/>
      <c r="AM16" s="212"/>
      <c r="AN16" s="212"/>
      <c r="BC16" s="190"/>
      <c r="BD16" s="190"/>
      <c r="BE16" s="190"/>
      <c r="BF16" s="190"/>
      <c r="BG16" s="190"/>
      <c r="BH16" s="190"/>
      <c r="BI16" s="190"/>
      <c r="BJ16" s="190"/>
    </row>
    <row r="17" spans="1:62" ht="18" customHeight="1">
      <c r="A17" s="468" t="s">
        <v>744</v>
      </c>
      <c r="B17" s="464"/>
      <c r="C17" s="472">
        <v>275</v>
      </c>
      <c r="D17" s="472"/>
      <c r="E17" s="472"/>
      <c r="F17" s="472">
        <v>9305</v>
      </c>
      <c r="G17" s="472"/>
      <c r="H17" s="472"/>
      <c r="I17" s="472">
        <v>61</v>
      </c>
      <c r="J17" s="472"/>
      <c r="K17" s="472"/>
      <c r="L17" s="472">
        <v>5771</v>
      </c>
      <c r="M17" s="472"/>
      <c r="N17" s="472"/>
      <c r="O17" s="472">
        <v>69</v>
      </c>
      <c r="P17" s="472"/>
      <c r="Q17" s="472"/>
      <c r="R17" s="472">
        <v>1017</v>
      </c>
      <c r="S17" s="472"/>
      <c r="T17" s="472"/>
      <c r="U17" s="472">
        <v>74</v>
      </c>
      <c r="V17" s="472"/>
      <c r="W17" s="472"/>
      <c r="X17" s="472">
        <v>1389</v>
      </c>
      <c r="Y17" s="472"/>
      <c r="Z17" s="472"/>
      <c r="AA17" s="472">
        <v>71</v>
      </c>
      <c r="AB17" s="472"/>
      <c r="AC17" s="472"/>
      <c r="AD17" s="472">
        <v>1128</v>
      </c>
      <c r="AE17" s="472"/>
      <c r="AF17" s="472"/>
      <c r="AG17" s="196"/>
      <c r="AH17" s="196"/>
      <c r="AI17" s="196"/>
      <c r="AJ17" s="196"/>
      <c r="AK17" s="196"/>
      <c r="AL17" s="196"/>
      <c r="AM17" s="196"/>
      <c r="AN17" s="196"/>
      <c r="AO17" s="196"/>
      <c r="AP17" s="196"/>
      <c r="AQ17" s="196"/>
      <c r="AR17" s="196"/>
      <c r="AS17" s="196"/>
      <c r="AT17" s="196"/>
      <c r="AU17" s="196"/>
      <c r="AV17" s="196"/>
      <c r="AW17" s="196"/>
      <c r="AX17" s="196"/>
      <c r="AY17" s="196"/>
      <c r="AZ17" s="196"/>
      <c r="BA17" s="196"/>
      <c r="BB17" s="196"/>
      <c r="BC17" s="196"/>
      <c r="BD17" s="196"/>
      <c r="BE17" s="196"/>
      <c r="BF17" s="196"/>
      <c r="BG17" s="196"/>
      <c r="BH17" s="196"/>
      <c r="BI17" s="196"/>
      <c r="BJ17" s="196"/>
    </row>
    <row r="18" spans="1:62" ht="18" customHeight="1">
      <c r="A18" s="468" t="s">
        <v>743</v>
      </c>
      <c r="B18" s="464"/>
      <c r="C18" s="472">
        <v>294</v>
      </c>
      <c r="D18" s="472"/>
      <c r="E18" s="472"/>
      <c r="F18" s="472">
        <v>12592</v>
      </c>
      <c r="G18" s="472"/>
      <c r="H18" s="472"/>
      <c r="I18" s="472">
        <v>67</v>
      </c>
      <c r="J18" s="472"/>
      <c r="K18" s="472"/>
      <c r="L18" s="472">
        <v>8560</v>
      </c>
      <c r="M18" s="472"/>
      <c r="N18" s="472"/>
      <c r="O18" s="472">
        <v>72</v>
      </c>
      <c r="P18" s="472"/>
      <c r="Q18" s="472"/>
      <c r="R18" s="472">
        <v>1046</v>
      </c>
      <c r="S18" s="472"/>
      <c r="T18" s="472"/>
      <c r="U18" s="472">
        <v>80</v>
      </c>
      <c r="V18" s="472"/>
      <c r="W18" s="472"/>
      <c r="X18" s="472">
        <v>1660</v>
      </c>
      <c r="Y18" s="472"/>
      <c r="Z18" s="472"/>
      <c r="AA18" s="472">
        <v>75</v>
      </c>
      <c r="AB18" s="472"/>
      <c r="AC18" s="472"/>
      <c r="AD18" s="472">
        <v>1326</v>
      </c>
      <c r="AE18" s="472"/>
      <c r="AF18" s="472"/>
      <c r="AG18" s="196"/>
      <c r="AH18" s="196"/>
      <c r="AI18" s="196"/>
      <c r="AJ18" s="196"/>
      <c r="AK18" s="196"/>
      <c r="AL18" s="196"/>
      <c r="AM18" s="196"/>
      <c r="AN18" s="196"/>
      <c r="AO18" s="196"/>
      <c r="AP18" s="196"/>
      <c r="AQ18" s="196"/>
      <c r="AR18" s="196"/>
      <c r="AS18" s="196"/>
      <c r="AT18" s="196"/>
      <c r="AU18" s="196"/>
      <c r="AV18" s="196"/>
      <c r="AW18" s="196"/>
      <c r="AX18" s="196"/>
      <c r="AY18" s="196"/>
      <c r="AZ18" s="196"/>
      <c r="BA18" s="196"/>
      <c r="BB18" s="196"/>
      <c r="BC18" s="196"/>
      <c r="BD18" s="196"/>
      <c r="BE18" s="196"/>
      <c r="BF18" s="196"/>
      <c r="BG18" s="196"/>
      <c r="BH18" s="196"/>
      <c r="BI18" s="196"/>
      <c r="BJ18" s="196"/>
    </row>
    <row r="19" spans="1:62" ht="18" customHeight="1">
      <c r="A19" s="468" t="s">
        <v>742</v>
      </c>
      <c r="B19" s="464"/>
      <c r="C19" s="472">
        <v>258</v>
      </c>
      <c r="D19" s="472"/>
      <c r="E19" s="472"/>
      <c r="F19" s="472">
        <v>11533</v>
      </c>
      <c r="G19" s="472"/>
      <c r="H19" s="472"/>
      <c r="I19" s="472">
        <v>62</v>
      </c>
      <c r="J19" s="472"/>
      <c r="K19" s="472"/>
      <c r="L19" s="472">
        <v>8068</v>
      </c>
      <c r="M19" s="472"/>
      <c r="N19" s="472"/>
      <c r="O19" s="472">
        <v>65</v>
      </c>
      <c r="P19" s="472"/>
      <c r="Q19" s="472"/>
      <c r="R19" s="472">
        <v>989</v>
      </c>
      <c r="S19" s="472"/>
      <c r="T19" s="472"/>
      <c r="U19" s="472">
        <v>64</v>
      </c>
      <c r="V19" s="472"/>
      <c r="W19" s="472"/>
      <c r="X19" s="472">
        <v>1215</v>
      </c>
      <c r="Y19" s="472"/>
      <c r="Z19" s="472"/>
      <c r="AA19" s="472">
        <v>67</v>
      </c>
      <c r="AB19" s="472"/>
      <c r="AC19" s="472"/>
      <c r="AD19" s="472">
        <v>1261</v>
      </c>
      <c r="AE19" s="472"/>
      <c r="AF19" s="472"/>
      <c r="AG19" s="192"/>
      <c r="AH19" s="192"/>
      <c r="AI19" s="192"/>
      <c r="AJ19" s="192"/>
      <c r="AK19" s="192"/>
      <c r="AL19" s="192"/>
      <c r="AM19" s="192"/>
      <c r="AN19" s="192"/>
      <c r="AO19" s="192"/>
      <c r="AP19" s="192"/>
      <c r="AQ19" s="192"/>
      <c r="AR19" s="192"/>
      <c r="AS19" s="192"/>
      <c r="AT19" s="192"/>
      <c r="AU19" s="192"/>
      <c r="AV19" s="192"/>
      <c r="AW19" s="192"/>
      <c r="AX19" s="192"/>
      <c r="AY19" s="192"/>
      <c r="AZ19" s="192"/>
      <c r="BA19" s="192"/>
      <c r="BB19" s="192"/>
      <c r="BC19" s="192"/>
      <c r="BD19" s="192"/>
      <c r="BE19" s="192"/>
      <c r="BF19" s="192"/>
      <c r="BG19" s="192"/>
      <c r="BH19" s="192"/>
      <c r="BI19" s="192"/>
      <c r="BJ19" s="192"/>
    </row>
    <row r="20" spans="1:62" ht="18" customHeight="1">
      <c r="A20" s="468" t="s">
        <v>741</v>
      </c>
      <c r="B20" s="464"/>
      <c r="C20" s="472">
        <v>243</v>
      </c>
      <c r="D20" s="472"/>
      <c r="E20" s="472"/>
      <c r="F20" s="472">
        <v>9272</v>
      </c>
      <c r="G20" s="472"/>
      <c r="H20" s="472"/>
      <c r="I20" s="472">
        <v>52</v>
      </c>
      <c r="J20" s="472"/>
      <c r="K20" s="472"/>
      <c r="L20" s="472">
        <v>5877</v>
      </c>
      <c r="M20" s="472"/>
      <c r="N20" s="472"/>
      <c r="O20" s="472">
        <v>65</v>
      </c>
      <c r="P20" s="472"/>
      <c r="Q20" s="472"/>
      <c r="R20" s="472">
        <v>891</v>
      </c>
      <c r="S20" s="472"/>
      <c r="T20" s="472"/>
      <c r="U20" s="472">
        <v>60</v>
      </c>
      <c r="V20" s="472"/>
      <c r="W20" s="472"/>
      <c r="X20" s="472">
        <v>1170</v>
      </c>
      <c r="Y20" s="472"/>
      <c r="Z20" s="472"/>
      <c r="AA20" s="472">
        <v>66</v>
      </c>
      <c r="AB20" s="472"/>
      <c r="AC20" s="472"/>
      <c r="AD20" s="472">
        <v>1334</v>
      </c>
      <c r="AE20" s="472"/>
      <c r="AF20" s="472"/>
      <c r="AG20" s="214"/>
      <c r="AH20" s="214"/>
      <c r="AI20" s="215"/>
      <c r="AJ20" s="215"/>
      <c r="AK20" s="215"/>
      <c r="AL20" s="216"/>
      <c r="AM20" s="216"/>
      <c r="AN20" s="216"/>
      <c r="AO20" s="216"/>
      <c r="AP20" s="216"/>
      <c r="AQ20" s="216"/>
      <c r="AR20" s="216"/>
      <c r="AS20" s="216"/>
      <c r="AT20" s="214"/>
      <c r="AU20" s="214"/>
      <c r="AV20" s="214"/>
      <c r="AW20" s="214"/>
      <c r="AX20" s="214"/>
      <c r="AY20" s="214"/>
      <c r="AZ20" s="214"/>
      <c r="BA20" s="214"/>
      <c r="BB20" s="214"/>
      <c r="BC20" s="214"/>
      <c r="BD20" s="214"/>
      <c r="BE20" s="214"/>
      <c r="BF20" s="214"/>
      <c r="BG20" s="214"/>
      <c r="BH20" s="215"/>
      <c r="BI20" s="215"/>
      <c r="BJ20" s="215"/>
    </row>
    <row r="21" spans="1:62" ht="18" customHeight="1">
      <c r="A21" s="468"/>
      <c r="B21" s="464"/>
      <c r="C21" s="472"/>
      <c r="D21" s="472"/>
      <c r="E21" s="472"/>
      <c r="F21" s="472"/>
      <c r="G21" s="472"/>
      <c r="H21" s="472"/>
      <c r="I21" s="472"/>
      <c r="J21" s="472"/>
      <c r="K21" s="472"/>
      <c r="L21" s="472"/>
      <c r="M21" s="472"/>
      <c r="N21" s="472"/>
      <c r="O21" s="472"/>
      <c r="P21" s="472"/>
      <c r="Q21" s="472"/>
      <c r="R21" s="472"/>
      <c r="S21" s="472"/>
      <c r="T21" s="472"/>
      <c r="U21" s="472"/>
      <c r="V21" s="472"/>
      <c r="W21" s="472"/>
      <c r="X21" s="472"/>
      <c r="Y21" s="472"/>
      <c r="Z21" s="472"/>
      <c r="AA21" s="472"/>
      <c r="AB21" s="472"/>
      <c r="AC21" s="472"/>
      <c r="AD21" s="472"/>
      <c r="AE21" s="472"/>
      <c r="AF21" s="472"/>
      <c r="AG21" s="200"/>
      <c r="AH21" s="200"/>
      <c r="AI21" s="217"/>
      <c r="AJ21" s="217"/>
      <c r="AK21" s="217"/>
      <c r="AL21" s="208"/>
      <c r="AM21" s="208"/>
      <c r="AN21" s="208"/>
      <c r="AO21" s="208"/>
      <c r="AP21" s="208"/>
      <c r="AQ21" s="208"/>
      <c r="AR21" s="208"/>
      <c r="AS21" s="208"/>
      <c r="AT21" s="200"/>
      <c r="AU21" s="200"/>
      <c r="AV21" s="200"/>
      <c r="AW21" s="200"/>
      <c r="AX21" s="200"/>
      <c r="AY21" s="200"/>
      <c r="AZ21" s="200"/>
      <c r="BA21" s="200"/>
      <c r="BB21" s="200"/>
      <c r="BC21" s="200"/>
      <c r="BD21" s="200"/>
      <c r="BE21" s="200"/>
      <c r="BF21" s="200"/>
      <c r="BG21" s="200"/>
      <c r="BH21" s="200"/>
      <c r="BI21" s="200"/>
      <c r="BJ21" s="200"/>
    </row>
    <row r="22" spans="1:62" ht="18" customHeight="1">
      <c r="A22" s="468" t="s">
        <v>412</v>
      </c>
      <c r="B22" s="464"/>
      <c r="C22" s="472">
        <v>287</v>
      </c>
      <c r="D22" s="472"/>
      <c r="E22" s="472"/>
      <c r="F22" s="472">
        <v>10813</v>
      </c>
      <c r="G22" s="472"/>
      <c r="H22" s="472"/>
      <c r="I22" s="472">
        <v>59</v>
      </c>
      <c r="J22" s="472"/>
      <c r="K22" s="472"/>
      <c r="L22" s="472">
        <v>6018</v>
      </c>
      <c r="M22" s="472"/>
      <c r="N22" s="472"/>
      <c r="O22" s="472">
        <v>75</v>
      </c>
      <c r="P22" s="472"/>
      <c r="Q22" s="472"/>
      <c r="R22" s="472">
        <v>1204</v>
      </c>
      <c r="S22" s="472"/>
      <c r="T22" s="472"/>
      <c r="U22" s="472">
        <v>76</v>
      </c>
      <c r="V22" s="472"/>
      <c r="W22" s="472"/>
      <c r="X22" s="472">
        <v>1571</v>
      </c>
      <c r="Y22" s="472"/>
      <c r="Z22" s="472"/>
      <c r="AA22" s="472">
        <v>77</v>
      </c>
      <c r="AB22" s="472"/>
      <c r="AC22" s="472"/>
      <c r="AD22" s="472">
        <v>2020</v>
      </c>
      <c r="AE22" s="472"/>
      <c r="AF22" s="472"/>
      <c r="AG22" s="200"/>
      <c r="AH22" s="200"/>
      <c r="AI22" s="200"/>
      <c r="AJ22" s="200"/>
      <c r="AK22" s="200"/>
      <c r="AL22" s="208"/>
      <c r="AM22" s="208"/>
      <c r="AN22" s="208"/>
      <c r="AO22" s="208"/>
      <c r="AP22" s="208"/>
      <c r="AQ22" s="208"/>
      <c r="AR22" s="208"/>
      <c r="AS22" s="208"/>
      <c r="AT22" s="208"/>
      <c r="AU22" s="208"/>
      <c r="AV22" s="208"/>
      <c r="AW22" s="208"/>
      <c r="AX22" s="208"/>
      <c r="AY22" s="208"/>
      <c r="AZ22" s="208"/>
      <c r="BA22" s="208"/>
      <c r="BB22" s="200"/>
      <c r="BC22" s="200"/>
      <c r="BD22" s="200"/>
      <c r="BE22" s="200"/>
      <c r="BF22" s="200"/>
      <c r="BG22" s="200"/>
      <c r="BH22" s="200"/>
      <c r="BI22" s="200"/>
      <c r="BJ22" s="200"/>
    </row>
    <row r="23" spans="1:62" ht="18" customHeight="1">
      <c r="A23" s="461" t="s">
        <v>413</v>
      </c>
      <c r="B23" s="462"/>
      <c r="C23" s="477">
        <v>252</v>
      </c>
      <c r="D23" s="476"/>
      <c r="E23" s="476"/>
      <c r="F23" s="476">
        <v>10609</v>
      </c>
      <c r="G23" s="476"/>
      <c r="H23" s="476"/>
      <c r="I23" s="476">
        <v>57</v>
      </c>
      <c r="J23" s="476"/>
      <c r="K23" s="476"/>
      <c r="L23" s="476">
        <v>6995</v>
      </c>
      <c r="M23" s="476"/>
      <c r="N23" s="476"/>
      <c r="O23" s="476">
        <v>59</v>
      </c>
      <c r="P23" s="476"/>
      <c r="Q23" s="476"/>
      <c r="R23" s="476">
        <v>1023</v>
      </c>
      <c r="S23" s="476"/>
      <c r="T23" s="476"/>
      <c r="U23" s="476">
        <v>59</v>
      </c>
      <c r="V23" s="476"/>
      <c r="W23" s="476"/>
      <c r="X23" s="476">
        <v>1205</v>
      </c>
      <c r="Y23" s="476"/>
      <c r="Z23" s="476"/>
      <c r="AA23" s="476">
        <v>77</v>
      </c>
      <c r="AB23" s="476"/>
      <c r="AC23" s="476"/>
      <c r="AD23" s="476">
        <v>1386</v>
      </c>
      <c r="AE23" s="476"/>
      <c r="AF23" s="476"/>
      <c r="AG23" s="200"/>
      <c r="AH23" s="200"/>
      <c r="AI23" s="200"/>
      <c r="AJ23" s="200"/>
      <c r="AK23" s="200"/>
      <c r="AL23" s="208"/>
      <c r="AM23" s="208"/>
      <c r="AN23" s="208"/>
      <c r="AO23" s="208"/>
      <c r="AP23" s="208"/>
      <c r="AQ23" s="208"/>
      <c r="AR23" s="208"/>
      <c r="AS23" s="208"/>
      <c r="AT23" s="208"/>
      <c r="AU23" s="208"/>
      <c r="AV23" s="208"/>
      <c r="AW23" s="208"/>
      <c r="AX23" s="208"/>
      <c r="AY23" s="208"/>
      <c r="AZ23" s="208"/>
      <c r="BA23" s="208"/>
      <c r="BB23" s="200"/>
      <c r="BC23" s="200"/>
      <c r="BD23" s="200"/>
      <c r="BE23" s="200"/>
      <c r="BF23" s="200"/>
      <c r="BG23" s="200"/>
      <c r="BH23" s="200"/>
      <c r="BI23" s="200"/>
      <c r="BJ23" s="200"/>
    </row>
    <row r="24" spans="1:62" ht="13.5" customHeight="1">
      <c r="A24" s="246"/>
      <c r="B24" s="246"/>
      <c r="C24" s="255"/>
      <c r="D24" s="255"/>
      <c r="E24" s="255"/>
      <c r="F24" s="256"/>
      <c r="G24" s="256"/>
      <c r="H24" s="256"/>
      <c r="I24" s="255"/>
      <c r="J24" s="255"/>
      <c r="K24" s="255"/>
      <c r="L24" s="256"/>
      <c r="M24" s="256"/>
      <c r="N24" s="256"/>
      <c r="O24" s="255"/>
      <c r="P24" s="255"/>
      <c r="Q24" s="255"/>
      <c r="R24" s="256"/>
      <c r="S24" s="256"/>
      <c r="T24" s="256"/>
      <c r="U24" s="257"/>
      <c r="V24" s="257"/>
      <c r="W24" s="257"/>
      <c r="X24" s="257"/>
      <c r="Y24" s="257"/>
      <c r="Z24" s="257"/>
      <c r="AA24" s="257"/>
      <c r="AB24" s="257"/>
      <c r="AC24" s="257"/>
      <c r="AD24" s="257"/>
      <c r="AE24" s="200"/>
      <c r="AF24" s="200"/>
      <c r="AG24" s="200"/>
      <c r="AH24" s="200"/>
      <c r="AI24" s="200"/>
      <c r="AJ24" s="200"/>
      <c r="AK24" s="200"/>
      <c r="AL24" s="208"/>
      <c r="AM24" s="208"/>
      <c r="AN24" s="208"/>
      <c r="AO24" s="208"/>
      <c r="AP24" s="208"/>
      <c r="AQ24" s="208"/>
      <c r="AR24" s="208"/>
      <c r="AS24" s="208"/>
      <c r="AT24" s="208"/>
      <c r="AU24" s="208"/>
      <c r="AV24" s="208"/>
      <c r="AW24" s="208"/>
      <c r="AX24" s="208"/>
      <c r="AY24" s="208"/>
      <c r="AZ24" s="208"/>
      <c r="BA24" s="208"/>
      <c r="BB24" s="200"/>
      <c r="BC24" s="200"/>
      <c r="BD24" s="200"/>
      <c r="BE24" s="200"/>
      <c r="BF24" s="200"/>
      <c r="BG24" s="200"/>
      <c r="BH24" s="200"/>
      <c r="BI24" s="200"/>
      <c r="BJ24" s="200"/>
    </row>
    <row r="25" spans="31:62" ht="13.5" customHeight="1">
      <c r="AE25" s="200"/>
      <c r="AF25" s="200"/>
      <c r="AG25" s="200"/>
      <c r="AH25" s="200"/>
      <c r="AI25" s="208"/>
      <c r="AJ25" s="208"/>
      <c r="AK25" s="208"/>
      <c r="AL25" s="200"/>
      <c r="AM25" s="200"/>
      <c r="AN25" s="200"/>
      <c r="AO25" s="200"/>
      <c r="AP25" s="200"/>
      <c r="AQ25" s="208"/>
      <c r="AR25" s="208"/>
      <c r="AS25" s="208"/>
      <c r="AT25" s="200"/>
      <c r="AU25" s="200"/>
      <c r="AV25" s="200"/>
      <c r="AW25" s="200"/>
      <c r="AX25" s="200"/>
      <c r="AY25" s="208"/>
      <c r="AZ25" s="208"/>
      <c r="BA25" s="208"/>
      <c r="BB25" s="200"/>
      <c r="BC25" s="200"/>
      <c r="BD25" s="200"/>
      <c r="BE25" s="200"/>
      <c r="BF25" s="200"/>
      <c r="BG25" s="200"/>
      <c r="BH25" s="208"/>
      <c r="BI25" s="208"/>
      <c r="BJ25" s="208"/>
    </row>
    <row r="26" spans="1:39" ht="13.5" customHeight="1">
      <c r="A26" s="260"/>
      <c r="AE26" s="201"/>
      <c r="AF26" s="202"/>
      <c r="AG26" s="202"/>
      <c r="AH26" s="202"/>
      <c r="AI26" s="202"/>
      <c r="AJ26" s="196"/>
      <c r="AK26" s="208"/>
      <c r="AL26" s="208"/>
      <c r="AM26" s="219"/>
    </row>
    <row r="27" spans="1:39" ht="18" customHeight="1" thickBot="1">
      <c r="A27" s="187" t="s">
        <v>391</v>
      </c>
      <c r="B27" s="246"/>
      <c r="C27" s="246"/>
      <c r="D27" s="246"/>
      <c r="E27" s="246"/>
      <c r="F27" s="246"/>
      <c r="G27" s="246"/>
      <c r="H27" s="246"/>
      <c r="I27" s="246"/>
      <c r="J27" s="246"/>
      <c r="K27" s="246"/>
      <c r="L27" s="246"/>
      <c r="M27" s="246"/>
      <c r="N27" s="246"/>
      <c r="O27" s="246"/>
      <c r="P27" s="246"/>
      <c r="Q27" s="246"/>
      <c r="R27" s="246"/>
      <c r="S27" s="246"/>
      <c r="T27" s="246"/>
      <c r="U27" s="246"/>
      <c r="V27" s="246"/>
      <c r="W27" s="246"/>
      <c r="X27" s="246"/>
      <c r="Y27" s="246"/>
      <c r="Z27" s="246"/>
      <c r="AA27" s="246"/>
      <c r="AB27" s="246"/>
      <c r="AC27" s="246"/>
      <c r="AD27" s="246"/>
      <c r="AE27" s="201"/>
      <c r="AF27" s="202"/>
      <c r="AG27" s="202"/>
      <c r="AH27" s="202"/>
      <c r="AI27" s="202"/>
      <c r="AJ27" s="207"/>
      <c r="AK27" s="208"/>
      <c r="AL27" s="208"/>
      <c r="AM27" s="219"/>
    </row>
    <row r="28" spans="1:39" ht="18" customHeight="1">
      <c r="A28" s="463" t="s">
        <v>26</v>
      </c>
      <c r="B28" s="458"/>
      <c r="C28" s="467" t="s">
        <v>754</v>
      </c>
      <c r="D28" s="467"/>
      <c r="E28" s="467"/>
      <c r="F28" s="467"/>
      <c r="G28" s="478" t="s">
        <v>392</v>
      </c>
      <c r="H28" s="478"/>
      <c r="I28" s="478"/>
      <c r="J28" s="478"/>
      <c r="K28" s="478"/>
      <c r="L28" s="467" t="s">
        <v>393</v>
      </c>
      <c r="M28" s="467"/>
      <c r="N28" s="467"/>
      <c r="O28" s="467"/>
      <c r="P28" s="467" t="s">
        <v>394</v>
      </c>
      <c r="Q28" s="467"/>
      <c r="R28" s="467"/>
      <c r="S28" s="467"/>
      <c r="T28" s="478" t="s">
        <v>395</v>
      </c>
      <c r="U28" s="478"/>
      <c r="V28" s="478"/>
      <c r="W28" s="478"/>
      <c r="X28" s="478"/>
      <c r="Y28" s="467" t="s">
        <v>396</v>
      </c>
      <c r="Z28" s="467"/>
      <c r="AA28" s="467"/>
      <c r="AB28" s="467"/>
      <c r="AC28" s="467" t="s">
        <v>130</v>
      </c>
      <c r="AD28" s="467"/>
      <c r="AE28" s="467"/>
      <c r="AF28" s="457"/>
      <c r="AG28" s="202"/>
      <c r="AH28" s="202"/>
      <c r="AI28" s="202"/>
      <c r="AJ28" s="196"/>
      <c r="AK28" s="208"/>
      <c r="AL28" s="208"/>
      <c r="AM28" s="219"/>
    </row>
    <row r="29" spans="1:62" ht="18" customHeight="1">
      <c r="A29" s="464" t="s">
        <v>0</v>
      </c>
      <c r="B29" s="464"/>
      <c r="C29" s="469">
        <v>6030</v>
      </c>
      <c r="D29" s="470"/>
      <c r="E29" s="470"/>
      <c r="F29" s="470"/>
      <c r="G29" s="470">
        <v>4402</v>
      </c>
      <c r="H29" s="470"/>
      <c r="I29" s="470"/>
      <c r="J29" s="470"/>
      <c r="K29" s="470"/>
      <c r="L29" s="482">
        <v>142</v>
      </c>
      <c r="M29" s="482"/>
      <c r="N29" s="482"/>
      <c r="O29" s="482"/>
      <c r="P29" s="482">
        <v>1</v>
      </c>
      <c r="Q29" s="482"/>
      <c r="R29" s="482"/>
      <c r="S29" s="482"/>
      <c r="T29" s="482">
        <v>1414</v>
      </c>
      <c r="U29" s="482"/>
      <c r="V29" s="482"/>
      <c r="W29" s="482"/>
      <c r="X29" s="482"/>
      <c r="Y29" s="471" t="s">
        <v>18</v>
      </c>
      <c r="Z29" s="471"/>
      <c r="AA29" s="471"/>
      <c r="AB29" s="471"/>
      <c r="AC29" s="482">
        <v>71</v>
      </c>
      <c r="AD29" s="482"/>
      <c r="AE29" s="482"/>
      <c r="AF29" s="482"/>
      <c r="AG29" s="184"/>
      <c r="AH29" s="184"/>
      <c r="AI29" s="184"/>
      <c r="AJ29" s="184"/>
      <c r="AK29" s="184"/>
      <c r="AL29" s="184"/>
      <c r="AM29" s="184"/>
      <c r="AN29" s="184"/>
      <c r="AO29" s="184"/>
      <c r="AP29" s="184"/>
      <c r="AQ29" s="184"/>
      <c r="AR29" s="184"/>
      <c r="AS29" s="184"/>
      <c r="AT29" s="184"/>
      <c r="AU29" s="184"/>
      <c r="AV29" s="184"/>
      <c r="AW29" s="184"/>
      <c r="AX29" s="184"/>
      <c r="AY29" s="184"/>
      <c r="AZ29" s="184"/>
      <c r="BA29" s="184"/>
      <c r="BB29" s="184"/>
      <c r="BC29" s="184"/>
      <c r="BD29" s="184"/>
      <c r="BE29" s="184"/>
      <c r="BF29" s="184"/>
      <c r="BG29" s="184"/>
      <c r="BH29" s="184"/>
      <c r="BI29" s="184"/>
      <c r="BJ29" s="184"/>
    </row>
    <row r="30" spans="1:62" ht="18" customHeight="1">
      <c r="A30" s="464">
        <v>19</v>
      </c>
      <c r="B30" s="464"/>
      <c r="C30" s="469">
        <v>5059</v>
      </c>
      <c r="D30" s="470"/>
      <c r="E30" s="470"/>
      <c r="F30" s="470"/>
      <c r="G30" s="470">
        <v>3951</v>
      </c>
      <c r="H30" s="470"/>
      <c r="I30" s="470"/>
      <c r="J30" s="470"/>
      <c r="K30" s="470"/>
      <c r="L30" s="470">
        <v>36</v>
      </c>
      <c r="M30" s="470"/>
      <c r="N30" s="470"/>
      <c r="O30" s="470"/>
      <c r="P30" s="470">
        <v>3</v>
      </c>
      <c r="Q30" s="470"/>
      <c r="R30" s="470"/>
      <c r="S30" s="470"/>
      <c r="T30" s="470">
        <v>1069</v>
      </c>
      <c r="U30" s="470"/>
      <c r="V30" s="470"/>
      <c r="W30" s="470"/>
      <c r="X30" s="470"/>
      <c r="Y30" s="471" t="s">
        <v>18</v>
      </c>
      <c r="Z30" s="471"/>
      <c r="AA30" s="471"/>
      <c r="AB30" s="471"/>
      <c r="AC30" s="471" t="s">
        <v>18</v>
      </c>
      <c r="AD30" s="471"/>
      <c r="AE30" s="471"/>
      <c r="AF30" s="471"/>
      <c r="AG30" s="184"/>
      <c r="AH30" s="184"/>
      <c r="AI30" s="184"/>
      <c r="AJ30" s="184"/>
      <c r="AK30" s="184"/>
      <c r="AL30" s="184"/>
      <c r="AM30" s="184"/>
      <c r="AN30" s="184"/>
      <c r="AO30" s="184"/>
      <c r="AP30" s="184"/>
      <c r="AQ30" s="184"/>
      <c r="AR30" s="184"/>
      <c r="AS30" s="184"/>
      <c r="AT30" s="184"/>
      <c r="AU30" s="184"/>
      <c r="AV30" s="184"/>
      <c r="AW30" s="184"/>
      <c r="AX30" s="184"/>
      <c r="AY30" s="184"/>
      <c r="AZ30" s="184"/>
      <c r="BA30" s="184"/>
      <c r="BB30" s="184"/>
      <c r="BC30" s="184"/>
      <c r="BD30" s="184"/>
      <c r="BE30" s="184"/>
      <c r="BF30" s="184"/>
      <c r="BG30" s="184"/>
      <c r="BH30" s="184"/>
      <c r="BI30" s="184"/>
      <c r="BJ30" s="184"/>
    </row>
    <row r="31" spans="1:62" ht="18" customHeight="1">
      <c r="A31" s="465">
        <v>20</v>
      </c>
      <c r="B31" s="465"/>
      <c r="C31" s="483">
        <f>SUM(C33:F46)</f>
        <v>5177</v>
      </c>
      <c r="D31" s="484"/>
      <c r="E31" s="484"/>
      <c r="F31" s="484"/>
      <c r="G31" s="484">
        <f>SUM(G33:G46)</f>
        <v>3851</v>
      </c>
      <c r="H31" s="484"/>
      <c r="I31" s="484"/>
      <c r="J31" s="484"/>
      <c r="K31" s="484"/>
      <c r="L31" s="484">
        <f>SUM(L33:O46)</f>
        <v>76</v>
      </c>
      <c r="M31" s="484"/>
      <c r="N31" s="484"/>
      <c r="O31" s="484"/>
      <c r="P31" s="485" t="s">
        <v>18</v>
      </c>
      <c r="Q31" s="485"/>
      <c r="R31" s="485"/>
      <c r="S31" s="485"/>
      <c r="T31" s="484">
        <f>SUM(T33:T46)</f>
        <v>1250</v>
      </c>
      <c r="U31" s="484"/>
      <c r="V31" s="484"/>
      <c r="W31" s="484"/>
      <c r="X31" s="484"/>
      <c r="Y31" s="485" t="s">
        <v>18</v>
      </c>
      <c r="Z31" s="485"/>
      <c r="AA31" s="485"/>
      <c r="AB31" s="485"/>
      <c r="AC31" s="485" t="s">
        <v>18</v>
      </c>
      <c r="AD31" s="485"/>
      <c r="AE31" s="485"/>
      <c r="AF31" s="485"/>
      <c r="AG31" s="184"/>
      <c r="AH31" s="184"/>
      <c r="AI31" s="184"/>
      <c r="AJ31" s="184"/>
      <c r="AK31" s="184"/>
      <c r="AL31" s="184"/>
      <c r="AM31" s="184"/>
      <c r="AN31" s="184"/>
      <c r="AO31" s="184"/>
      <c r="AP31" s="184"/>
      <c r="AQ31" s="184"/>
      <c r="AR31" s="184"/>
      <c r="AS31" s="184"/>
      <c r="AT31" s="184"/>
      <c r="AU31" s="184"/>
      <c r="AV31" s="184"/>
      <c r="AW31" s="184"/>
      <c r="AX31" s="184"/>
      <c r="AY31" s="184"/>
      <c r="AZ31" s="184"/>
      <c r="BA31" s="184"/>
      <c r="BB31" s="184"/>
      <c r="BC31" s="184"/>
      <c r="BD31" s="184"/>
      <c r="BE31" s="184"/>
      <c r="BF31" s="184"/>
      <c r="BG31" s="184"/>
      <c r="BH31" s="184"/>
      <c r="BI31" s="184"/>
      <c r="BJ31" s="184"/>
    </row>
    <row r="32" spans="1:35" ht="18" customHeight="1">
      <c r="A32" s="464"/>
      <c r="B32" s="464"/>
      <c r="C32" s="480"/>
      <c r="D32" s="481"/>
      <c r="E32" s="481"/>
      <c r="F32" s="481"/>
      <c r="G32" s="482"/>
      <c r="H32" s="482"/>
      <c r="I32" s="482"/>
      <c r="J32" s="482"/>
      <c r="K32" s="482"/>
      <c r="L32" s="479"/>
      <c r="M32" s="479"/>
      <c r="N32" s="479"/>
      <c r="O32" s="479"/>
      <c r="P32" s="479"/>
      <c r="Q32" s="479"/>
      <c r="R32" s="479"/>
      <c r="S32" s="479"/>
      <c r="T32" s="479"/>
      <c r="U32" s="479"/>
      <c r="V32" s="479"/>
      <c r="W32" s="479"/>
      <c r="X32" s="479"/>
      <c r="Y32" s="482"/>
      <c r="Z32" s="482"/>
      <c r="AA32" s="482"/>
      <c r="AB32" s="482"/>
      <c r="AC32" s="479"/>
      <c r="AD32" s="479"/>
      <c r="AE32" s="479"/>
      <c r="AF32" s="479"/>
      <c r="AI32" s="220"/>
    </row>
    <row r="33" spans="1:62" ht="18" customHeight="1">
      <c r="A33" s="464" t="s">
        <v>421</v>
      </c>
      <c r="B33" s="464"/>
      <c r="C33" s="480">
        <v>434</v>
      </c>
      <c r="D33" s="481"/>
      <c r="E33" s="481"/>
      <c r="F33" s="481"/>
      <c r="G33" s="482">
        <v>332</v>
      </c>
      <c r="H33" s="482"/>
      <c r="I33" s="482"/>
      <c r="J33" s="482"/>
      <c r="K33" s="482"/>
      <c r="L33" s="479">
        <v>2</v>
      </c>
      <c r="M33" s="479"/>
      <c r="N33" s="479"/>
      <c r="O33" s="479"/>
      <c r="P33" s="471" t="s">
        <v>18</v>
      </c>
      <c r="Q33" s="471"/>
      <c r="R33" s="471"/>
      <c r="S33" s="471"/>
      <c r="T33" s="479">
        <v>100</v>
      </c>
      <c r="U33" s="479"/>
      <c r="V33" s="479"/>
      <c r="W33" s="479"/>
      <c r="X33" s="479"/>
      <c r="Y33" s="471" t="s">
        <v>18</v>
      </c>
      <c r="Z33" s="471"/>
      <c r="AA33" s="471"/>
      <c r="AB33" s="471"/>
      <c r="AC33" s="471" t="s">
        <v>18</v>
      </c>
      <c r="AD33" s="471"/>
      <c r="AE33" s="471"/>
      <c r="AF33" s="471"/>
      <c r="AG33" s="196"/>
      <c r="AH33" s="196"/>
      <c r="AI33" s="196"/>
      <c r="AJ33" s="196"/>
      <c r="AK33" s="196"/>
      <c r="AL33" s="196"/>
      <c r="AM33" s="196"/>
      <c r="AN33" s="196"/>
      <c r="AO33" s="196"/>
      <c r="AP33" s="196"/>
      <c r="AQ33" s="196"/>
      <c r="AR33" s="196"/>
      <c r="AS33" s="196"/>
      <c r="AT33" s="196"/>
      <c r="AU33" s="196"/>
      <c r="AV33" s="196"/>
      <c r="AW33" s="196"/>
      <c r="AX33" s="196"/>
      <c r="AY33" s="196"/>
      <c r="AZ33" s="196"/>
      <c r="BA33" s="196"/>
      <c r="BB33" s="196"/>
      <c r="BC33" s="196"/>
      <c r="BD33" s="196"/>
      <c r="BE33" s="196"/>
      <c r="BF33" s="196"/>
      <c r="BG33" s="196"/>
      <c r="BH33" s="196"/>
      <c r="BI33" s="196"/>
      <c r="BJ33" s="196"/>
    </row>
    <row r="34" spans="1:62" ht="18" customHeight="1">
      <c r="A34" s="464" t="s">
        <v>422</v>
      </c>
      <c r="B34" s="464"/>
      <c r="C34" s="480">
        <v>439</v>
      </c>
      <c r="D34" s="481"/>
      <c r="E34" s="481"/>
      <c r="F34" s="481"/>
      <c r="G34" s="482">
        <v>324</v>
      </c>
      <c r="H34" s="482"/>
      <c r="I34" s="482"/>
      <c r="J34" s="482"/>
      <c r="K34" s="482"/>
      <c r="L34" s="479">
        <v>4</v>
      </c>
      <c r="M34" s="479"/>
      <c r="N34" s="479"/>
      <c r="O34" s="479"/>
      <c r="P34" s="471" t="s">
        <v>18</v>
      </c>
      <c r="Q34" s="471"/>
      <c r="R34" s="471"/>
      <c r="S34" s="471"/>
      <c r="T34" s="479">
        <v>111</v>
      </c>
      <c r="U34" s="479"/>
      <c r="V34" s="479"/>
      <c r="W34" s="479"/>
      <c r="X34" s="479"/>
      <c r="Y34" s="471" t="s">
        <v>18</v>
      </c>
      <c r="Z34" s="471"/>
      <c r="AA34" s="471"/>
      <c r="AB34" s="471"/>
      <c r="AC34" s="471" t="s">
        <v>18</v>
      </c>
      <c r="AD34" s="471"/>
      <c r="AE34" s="471"/>
      <c r="AF34" s="471"/>
      <c r="AG34" s="202"/>
      <c r="AH34" s="202"/>
      <c r="AI34" s="202"/>
      <c r="AJ34" s="200"/>
      <c r="AK34" s="200"/>
      <c r="AL34" s="200"/>
      <c r="AM34" s="200"/>
      <c r="AN34" s="200"/>
      <c r="AO34" s="200"/>
      <c r="AP34" s="200"/>
      <c r="AQ34" s="200"/>
      <c r="AR34" s="200"/>
      <c r="AS34" s="200"/>
      <c r="AT34" s="200"/>
      <c r="AU34" s="200"/>
      <c r="AV34" s="200"/>
      <c r="AW34" s="200"/>
      <c r="AX34" s="200"/>
      <c r="AY34" s="200"/>
      <c r="AZ34" s="200"/>
      <c r="BA34" s="200"/>
      <c r="BB34" s="208"/>
      <c r="BC34" s="208"/>
      <c r="BD34" s="208"/>
      <c r="BE34" s="208"/>
      <c r="BF34" s="208"/>
      <c r="BG34" s="208"/>
      <c r="BH34" s="208"/>
      <c r="BI34" s="208"/>
      <c r="BJ34" s="208"/>
    </row>
    <row r="35" spans="1:62" ht="18" customHeight="1">
      <c r="A35" s="464" t="s">
        <v>423</v>
      </c>
      <c r="B35" s="464"/>
      <c r="C35" s="480">
        <v>453</v>
      </c>
      <c r="D35" s="481"/>
      <c r="E35" s="481"/>
      <c r="F35" s="481"/>
      <c r="G35" s="482">
        <v>348</v>
      </c>
      <c r="H35" s="482"/>
      <c r="I35" s="482"/>
      <c r="J35" s="482"/>
      <c r="K35" s="482"/>
      <c r="L35" s="479">
        <v>6</v>
      </c>
      <c r="M35" s="479"/>
      <c r="N35" s="479"/>
      <c r="O35" s="479"/>
      <c r="P35" s="471" t="s">
        <v>18</v>
      </c>
      <c r="Q35" s="471"/>
      <c r="R35" s="471"/>
      <c r="S35" s="471"/>
      <c r="T35" s="479">
        <v>99</v>
      </c>
      <c r="U35" s="479"/>
      <c r="V35" s="479"/>
      <c r="W35" s="479"/>
      <c r="X35" s="479"/>
      <c r="Y35" s="471" t="s">
        <v>18</v>
      </c>
      <c r="Z35" s="471"/>
      <c r="AA35" s="471"/>
      <c r="AB35" s="471"/>
      <c r="AC35" s="471" t="s">
        <v>18</v>
      </c>
      <c r="AD35" s="471"/>
      <c r="AE35" s="471"/>
      <c r="AF35" s="471"/>
      <c r="AG35" s="202"/>
      <c r="AH35" s="202"/>
      <c r="AI35" s="202"/>
      <c r="AJ35" s="200"/>
      <c r="AK35" s="200"/>
      <c r="AL35" s="200"/>
      <c r="AM35" s="200"/>
      <c r="AN35" s="200"/>
      <c r="AO35" s="200"/>
      <c r="AP35" s="200"/>
      <c r="AQ35" s="200"/>
      <c r="AR35" s="200"/>
      <c r="AS35" s="200"/>
      <c r="AT35" s="200"/>
      <c r="AU35" s="200"/>
      <c r="AV35" s="200"/>
      <c r="AW35" s="200"/>
      <c r="AX35" s="200"/>
      <c r="AY35" s="200"/>
      <c r="AZ35" s="200"/>
      <c r="BA35" s="200"/>
      <c r="BB35" s="208"/>
      <c r="BC35" s="208"/>
      <c r="BD35" s="208"/>
      <c r="BE35" s="208"/>
      <c r="BF35" s="208"/>
      <c r="BG35" s="208"/>
      <c r="BH35" s="208"/>
      <c r="BI35" s="208"/>
      <c r="BJ35" s="208"/>
    </row>
    <row r="36" spans="1:62" ht="18" customHeight="1">
      <c r="A36" s="464" t="s">
        <v>424</v>
      </c>
      <c r="B36" s="464"/>
      <c r="C36" s="480">
        <v>471</v>
      </c>
      <c r="D36" s="481"/>
      <c r="E36" s="481"/>
      <c r="F36" s="481"/>
      <c r="G36" s="482">
        <v>360</v>
      </c>
      <c r="H36" s="482"/>
      <c r="I36" s="482"/>
      <c r="J36" s="482"/>
      <c r="K36" s="482"/>
      <c r="L36" s="479">
        <v>3</v>
      </c>
      <c r="M36" s="479"/>
      <c r="N36" s="479"/>
      <c r="O36" s="479"/>
      <c r="P36" s="471" t="s">
        <v>18</v>
      </c>
      <c r="Q36" s="471"/>
      <c r="R36" s="471"/>
      <c r="S36" s="471"/>
      <c r="T36" s="479">
        <v>108</v>
      </c>
      <c r="U36" s="479"/>
      <c r="V36" s="479"/>
      <c r="W36" s="479"/>
      <c r="X36" s="479"/>
      <c r="Y36" s="471" t="s">
        <v>18</v>
      </c>
      <c r="Z36" s="471"/>
      <c r="AA36" s="471"/>
      <c r="AB36" s="471"/>
      <c r="AC36" s="471" t="s">
        <v>18</v>
      </c>
      <c r="AD36" s="471"/>
      <c r="AE36" s="471"/>
      <c r="AF36" s="471"/>
      <c r="AG36" s="202"/>
      <c r="AH36" s="202"/>
      <c r="AI36" s="202"/>
      <c r="AJ36" s="200"/>
      <c r="AK36" s="200"/>
      <c r="AL36" s="200"/>
      <c r="AM36" s="200"/>
      <c r="AN36" s="200"/>
      <c r="AO36" s="200"/>
      <c r="AP36" s="200"/>
      <c r="AQ36" s="200"/>
      <c r="AR36" s="200"/>
      <c r="AS36" s="200"/>
      <c r="AT36" s="200"/>
      <c r="AU36" s="200"/>
      <c r="AV36" s="200"/>
      <c r="AW36" s="200"/>
      <c r="AX36" s="200"/>
      <c r="AY36" s="200"/>
      <c r="AZ36" s="200"/>
      <c r="BA36" s="200"/>
      <c r="BB36" s="208"/>
      <c r="BC36" s="208"/>
      <c r="BD36" s="208"/>
      <c r="BE36" s="208"/>
      <c r="BF36" s="208"/>
      <c r="BG36" s="208"/>
      <c r="BH36" s="208"/>
      <c r="BI36" s="208"/>
      <c r="BJ36" s="208"/>
    </row>
    <row r="37" spans="1:62" ht="18" customHeight="1">
      <c r="A37" s="464" t="s">
        <v>425</v>
      </c>
      <c r="B37" s="464"/>
      <c r="C37" s="480">
        <v>354</v>
      </c>
      <c r="D37" s="481"/>
      <c r="E37" s="481"/>
      <c r="F37" s="481"/>
      <c r="G37" s="482">
        <v>252</v>
      </c>
      <c r="H37" s="482"/>
      <c r="I37" s="482"/>
      <c r="J37" s="482"/>
      <c r="K37" s="482"/>
      <c r="L37" s="482">
        <v>9</v>
      </c>
      <c r="M37" s="482"/>
      <c r="N37" s="482"/>
      <c r="O37" s="482"/>
      <c r="P37" s="471" t="s">
        <v>18</v>
      </c>
      <c r="Q37" s="471"/>
      <c r="R37" s="471"/>
      <c r="S37" s="471"/>
      <c r="T37" s="479">
        <v>93</v>
      </c>
      <c r="U37" s="479"/>
      <c r="V37" s="479"/>
      <c r="W37" s="479"/>
      <c r="X37" s="479"/>
      <c r="Y37" s="471" t="s">
        <v>18</v>
      </c>
      <c r="Z37" s="471"/>
      <c r="AA37" s="471"/>
      <c r="AB37" s="471"/>
      <c r="AC37" s="471" t="s">
        <v>18</v>
      </c>
      <c r="AD37" s="471"/>
      <c r="AE37" s="471"/>
      <c r="AF37" s="471"/>
      <c r="AG37" s="203"/>
      <c r="AH37" s="203"/>
      <c r="AI37" s="203"/>
      <c r="AJ37" s="214"/>
      <c r="AK37" s="214"/>
      <c r="AL37" s="214"/>
      <c r="AM37" s="214"/>
      <c r="AN37" s="214"/>
      <c r="AO37" s="214"/>
      <c r="AP37" s="214"/>
      <c r="AQ37" s="214"/>
      <c r="AR37" s="214"/>
      <c r="AS37" s="214"/>
      <c r="AT37" s="214"/>
      <c r="AU37" s="214"/>
      <c r="AV37" s="214"/>
      <c r="AW37" s="214"/>
      <c r="AX37" s="214"/>
      <c r="AY37" s="214"/>
      <c r="AZ37" s="214"/>
      <c r="BA37" s="214"/>
      <c r="BB37" s="221"/>
      <c r="BC37" s="221"/>
      <c r="BD37" s="221"/>
      <c r="BE37" s="221"/>
      <c r="BF37" s="221"/>
      <c r="BG37" s="221"/>
      <c r="BH37" s="221"/>
      <c r="BI37" s="221"/>
      <c r="BJ37" s="221"/>
    </row>
    <row r="38" spans="1:62" ht="18" customHeight="1">
      <c r="A38" s="464"/>
      <c r="B38" s="464"/>
      <c r="C38" s="480"/>
      <c r="D38" s="481"/>
      <c r="E38" s="481"/>
      <c r="F38" s="481"/>
      <c r="G38" s="482"/>
      <c r="H38" s="482"/>
      <c r="I38" s="482"/>
      <c r="J38" s="482"/>
      <c r="K38" s="482"/>
      <c r="L38" s="479"/>
      <c r="M38" s="479"/>
      <c r="N38" s="479"/>
      <c r="O38" s="479"/>
      <c r="P38" s="479"/>
      <c r="Q38" s="479"/>
      <c r="R38" s="479"/>
      <c r="S38" s="479"/>
      <c r="T38" s="479"/>
      <c r="U38" s="479"/>
      <c r="V38" s="479"/>
      <c r="W38" s="479"/>
      <c r="X38" s="479"/>
      <c r="Y38" s="482"/>
      <c r="Z38" s="482"/>
      <c r="AA38" s="482"/>
      <c r="AB38" s="482"/>
      <c r="AC38" s="479"/>
      <c r="AD38" s="479"/>
      <c r="AE38" s="479"/>
      <c r="AF38" s="479"/>
      <c r="AG38" s="222"/>
      <c r="AH38" s="222"/>
      <c r="AI38" s="222"/>
      <c r="AJ38" s="223"/>
      <c r="AK38" s="223"/>
      <c r="AL38" s="223"/>
      <c r="AM38" s="223"/>
      <c r="AN38" s="223"/>
      <c r="AO38" s="223"/>
      <c r="AP38" s="223"/>
      <c r="AQ38" s="223"/>
      <c r="AR38" s="223"/>
      <c r="AS38" s="223"/>
      <c r="AT38" s="223"/>
      <c r="AU38" s="223"/>
      <c r="AV38" s="223"/>
      <c r="AW38" s="223"/>
      <c r="AX38" s="223"/>
      <c r="AY38" s="223"/>
      <c r="AZ38" s="223"/>
      <c r="BA38" s="223"/>
      <c r="BB38" s="223"/>
      <c r="BC38" s="223"/>
      <c r="BD38" s="223"/>
      <c r="BE38" s="223"/>
      <c r="BF38" s="223"/>
      <c r="BG38" s="223"/>
      <c r="BH38" s="223"/>
      <c r="BI38" s="223"/>
      <c r="BJ38" s="223"/>
    </row>
    <row r="39" spans="1:39" ht="18" customHeight="1">
      <c r="A39" s="464" t="s">
        <v>426</v>
      </c>
      <c r="B39" s="464"/>
      <c r="C39" s="480">
        <v>463</v>
      </c>
      <c r="D39" s="481"/>
      <c r="E39" s="481"/>
      <c r="F39" s="481"/>
      <c r="G39" s="482">
        <v>341</v>
      </c>
      <c r="H39" s="482"/>
      <c r="I39" s="482"/>
      <c r="J39" s="482"/>
      <c r="K39" s="482"/>
      <c r="L39" s="479">
        <v>9</v>
      </c>
      <c r="M39" s="479"/>
      <c r="N39" s="479"/>
      <c r="O39" s="479"/>
      <c r="P39" s="471" t="s">
        <v>18</v>
      </c>
      <c r="Q39" s="471"/>
      <c r="R39" s="471"/>
      <c r="S39" s="471"/>
      <c r="T39" s="479">
        <v>113</v>
      </c>
      <c r="U39" s="479"/>
      <c r="V39" s="479"/>
      <c r="W39" s="479"/>
      <c r="X39" s="479"/>
      <c r="Y39" s="471" t="s">
        <v>18</v>
      </c>
      <c r="Z39" s="471"/>
      <c r="AA39" s="471"/>
      <c r="AB39" s="471"/>
      <c r="AC39" s="471" t="s">
        <v>18</v>
      </c>
      <c r="AD39" s="471"/>
      <c r="AE39" s="471"/>
      <c r="AF39" s="471"/>
      <c r="AG39" s="202"/>
      <c r="AH39" s="202"/>
      <c r="AI39" s="202"/>
      <c r="AJ39" s="196"/>
      <c r="AK39" s="208"/>
      <c r="AL39" s="208"/>
      <c r="AM39" s="219"/>
    </row>
    <row r="40" spans="1:39" ht="18" customHeight="1">
      <c r="A40" s="464" t="s">
        <v>427</v>
      </c>
      <c r="B40" s="464"/>
      <c r="C40" s="480">
        <v>476</v>
      </c>
      <c r="D40" s="481"/>
      <c r="E40" s="481"/>
      <c r="F40" s="481"/>
      <c r="G40" s="482">
        <v>360</v>
      </c>
      <c r="H40" s="482"/>
      <c r="I40" s="482"/>
      <c r="J40" s="482"/>
      <c r="K40" s="482"/>
      <c r="L40" s="479">
        <v>5</v>
      </c>
      <c r="M40" s="479"/>
      <c r="N40" s="479"/>
      <c r="O40" s="479"/>
      <c r="P40" s="471" t="s">
        <v>18</v>
      </c>
      <c r="Q40" s="471"/>
      <c r="R40" s="471"/>
      <c r="S40" s="471"/>
      <c r="T40" s="479">
        <v>111</v>
      </c>
      <c r="U40" s="479"/>
      <c r="V40" s="479"/>
      <c r="W40" s="479"/>
      <c r="X40" s="479"/>
      <c r="Y40" s="471" t="s">
        <v>18</v>
      </c>
      <c r="Z40" s="471"/>
      <c r="AA40" s="471"/>
      <c r="AB40" s="471"/>
      <c r="AC40" s="471" t="s">
        <v>18</v>
      </c>
      <c r="AD40" s="471"/>
      <c r="AE40" s="471"/>
      <c r="AF40" s="471"/>
      <c r="AG40" s="202"/>
      <c r="AH40" s="202"/>
      <c r="AI40" s="202"/>
      <c r="AJ40" s="196"/>
      <c r="AK40" s="208"/>
      <c r="AL40" s="208"/>
      <c r="AM40" s="219"/>
    </row>
    <row r="41" spans="1:39" ht="18" customHeight="1">
      <c r="A41" s="464" t="s">
        <v>428</v>
      </c>
      <c r="B41" s="464"/>
      <c r="C41" s="480">
        <v>451</v>
      </c>
      <c r="D41" s="481"/>
      <c r="E41" s="481"/>
      <c r="F41" s="481"/>
      <c r="G41" s="482">
        <v>322</v>
      </c>
      <c r="H41" s="482"/>
      <c r="I41" s="482"/>
      <c r="J41" s="482"/>
      <c r="K41" s="482"/>
      <c r="L41" s="479">
        <v>13</v>
      </c>
      <c r="M41" s="479"/>
      <c r="N41" s="479"/>
      <c r="O41" s="479"/>
      <c r="P41" s="471" t="s">
        <v>18</v>
      </c>
      <c r="Q41" s="471"/>
      <c r="R41" s="471"/>
      <c r="S41" s="471"/>
      <c r="T41" s="479">
        <v>116</v>
      </c>
      <c r="U41" s="479"/>
      <c r="V41" s="479"/>
      <c r="W41" s="479"/>
      <c r="X41" s="479"/>
      <c r="Y41" s="471" t="s">
        <v>18</v>
      </c>
      <c r="Z41" s="471"/>
      <c r="AA41" s="471"/>
      <c r="AB41" s="471"/>
      <c r="AC41" s="471" t="s">
        <v>18</v>
      </c>
      <c r="AD41" s="471"/>
      <c r="AE41" s="471"/>
      <c r="AF41" s="471"/>
      <c r="AG41" s="202"/>
      <c r="AH41" s="202"/>
      <c r="AI41" s="202"/>
      <c r="AJ41" s="196"/>
      <c r="AK41" s="192"/>
      <c r="AL41" s="192"/>
      <c r="AM41" s="219"/>
    </row>
    <row r="42" spans="1:39" ht="18" customHeight="1">
      <c r="A42" s="464" t="s">
        <v>411</v>
      </c>
      <c r="B42" s="464"/>
      <c r="C42" s="480">
        <v>414</v>
      </c>
      <c r="D42" s="481"/>
      <c r="E42" s="481"/>
      <c r="F42" s="481"/>
      <c r="G42" s="482">
        <v>278</v>
      </c>
      <c r="H42" s="482"/>
      <c r="I42" s="482"/>
      <c r="J42" s="482"/>
      <c r="K42" s="482"/>
      <c r="L42" s="479">
        <v>15</v>
      </c>
      <c r="M42" s="479"/>
      <c r="N42" s="479"/>
      <c r="O42" s="479"/>
      <c r="P42" s="471" t="s">
        <v>18</v>
      </c>
      <c r="Q42" s="471"/>
      <c r="R42" s="471"/>
      <c r="S42" s="471"/>
      <c r="T42" s="479">
        <v>121</v>
      </c>
      <c r="U42" s="479"/>
      <c r="V42" s="479"/>
      <c r="W42" s="479"/>
      <c r="X42" s="479"/>
      <c r="Y42" s="471" t="s">
        <v>18</v>
      </c>
      <c r="Z42" s="471"/>
      <c r="AA42" s="471"/>
      <c r="AB42" s="471"/>
      <c r="AC42" s="471" t="s">
        <v>18</v>
      </c>
      <c r="AD42" s="471"/>
      <c r="AE42" s="471"/>
      <c r="AF42" s="471"/>
      <c r="AG42" s="192"/>
      <c r="AH42" s="192"/>
      <c r="AI42" s="192"/>
      <c r="AJ42" s="196"/>
      <c r="AK42" s="208"/>
      <c r="AL42" s="208"/>
      <c r="AM42" s="219"/>
    </row>
    <row r="43" spans="1:39" ht="18" customHeight="1">
      <c r="A43" s="464" t="s">
        <v>57</v>
      </c>
      <c r="B43" s="464"/>
      <c r="C43" s="480">
        <v>401</v>
      </c>
      <c r="D43" s="481"/>
      <c r="E43" s="481"/>
      <c r="F43" s="481"/>
      <c r="G43" s="482">
        <v>309</v>
      </c>
      <c r="H43" s="482"/>
      <c r="I43" s="482"/>
      <c r="J43" s="482"/>
      <c r="K43" s="482"/>
      <c r="L43" s="482">
        <v>2</v>
      </c>
      <c r="M43" s="482"/>
      <c r="N43" s="482"/>
      <c r="O43" s="482"/>
      <c r="P43" s="471" t="s">
        <v>18</v>
      </c>
      <c r="Q43" s="471"/>
      <c r="R43" s="471"/>
      <c r="S43" s="471"/>
      <c r="T43" s="479">
        <v>90</v>
      </c>
      <c r="U43" s="479"/>
      <c r="V43" s="479"/>
      <c r="W43" s="479"/>
      <c r="X43" s="479"/>
      <c r="Y43" s="471" t="s">
        <v>18</v>
      </c>
      <c r="Z43" s="471"/>
      <c r="AA43" s="471"/>
      <c r="AB43" s="471"/>
      <c r="AC43" s="471" t="s">
        <v>18</v>
      </c>
      <c r="AD43" s="471"/>
      <c r="AE43" s="471"/>
      <c r="AF43" s="471"/>
      <c r="AG43" s="202"/>
      <c r="AH43" s="202"/>
      <c r="AI43" s="202"/>
      <c r="AJ43" s="196"/>
      <c r="AK43" s="208"/>
      <c r="AL43" s="208"/>
      <c r="AM43" s="219"/>
    </row>
    <row r="44" spans="1:39" ht="18" customHeight="1">
      <c r="A44" s="464"/>
      <c r="B44" s="464"/>
      <c r="C44" s="480"/>
      <c r="D44" s="481"/>
      <c r="E44" s="481"/>
      <c r="F44" s="481"/>
      <c r="G44" s="482"/>
      <c r="H44" s="482"/>
      <c r="I44" s="482"/>
      <c r="J44" s="482"/>
      <c r="K44" s="482"/>
      <c r="L44" s="479"/>
      <c r="M44" s="479"/>
      <c r="N44" s="479"/>
      <c r="O44" s="479"/>
      <c r="P44" s="479"/>
      <c r="Q44" s="479"/>
      <c r="R44" s="479"/>
      <c r="S44" s="479"/>
      <c r="T44" s="479"/>
      <c r="U44" s="479"/>
      <c r="V44" s="479"/>
      <c r="W44" s="479"/>
      <c r="X44" s="479"/>
      <c r="Y44" s="482"/>
      <c r="Z44" s="482"/>
      <c r="AA44" s="482"/>
      <c r="AB44" s="482"/>
      <c r="AC44" s="479"/>
      <c r="AD44" s="479"/>
      <c r="AE44" s="479"/>
      <c r="AF44" s="479"/>
      <c r="AG44" s="202"/>
      <c r="AH44" s="202"/>
      <c r="AI44" s="202"/>
      <c r="AJ44" s="196"/>
      <c r="AK44" s="208"/>
      <c r="AL44" s="208"/>
      <c r="AM44" s="219"/>
    </row>
    <row r="45" spans="1:39" ht="18" customHeight="1">
      <c r="A45" s="464" t="s">
        <v>412</v>
      </c>
      <c r="B45" s="464"/>
      <c r="C45" s="480">
        <v>473</v>
      </c>
      <c r="D45" s="481"/>
      <c r="E45" s="481"/>
      <c r="F45" s="481"/>
      <c r="G45" s="482">
        <v>355</v>
      </c>
      <c r="H45" s="482"/>
      <c r="I45" s="482"/>
      <c r="J45" s="482"/>
      <c r="K45" s="482"/>
      <c r="L45" s="479">
        <v>5</v>
      </c>
      <c r="M45" s="479"/>
      <c r="N45" s="479"/>
      <c r="O45" s="479"/>
      <c r="P45" s="471" t="s">
        <v>18</v>
      </c>
      <c r="Q45" s="471"/>
      <c r="R45" s="471"/>
      <c r="S45" s="471"/>
      <c r="T45" s="479">
        <v>113</v>
      </c>
      <c r="U45" s="479"/>
      <c r="V45" s="479"/>
      <c r="W45" s="479"/>
      <c r="X45" s="479"/>
      <c r="Y45" s="471" t="s">
        <v>18</v>
      </c>
      <c r="Z45" s="471"/>
      <c r="AA45" s="471"/>
      <c r="AB45" s="471"/>
      <c r="AC45" s="490" t="s">
        <v>18</v>
      </c>
      <c r="AD45" s="490"/>
      <c r="AE45" s="490"/>
      <c r="AF45" s="490"/>
      <c r="AG45" s="202"/>
      <c r="AH45" s="202"/>
      <c r="AI45" s="202"/>
      <c r="AJ45" s="196"/>
      <c r="AK45" s="208"/>
      <c r="AL45" s="208"/>
      <c r="AM45" s="219"/>
    </row>
    <row r="46" spans="1:39" ht="18" customHeight="1">
      <c r="A46" s="462" t="s">
        <v>413</v>
      </c>
      <c r="B46" s="462"/>
      <c r="C46" s="487">
        <v>348</v>
      </c>
      <c r="D46" s="488"/>
      <c r="E46" s="488"/>
      <c r="F46" s="488"/>
      <c r="G46" s="486">
        <v>270</v>
      </c>
      <c r="H46" s="486"/>
      <c r="I46" s="486"/>
      <c r="J46" s="486"/>
      <c r="K46" s="486"/>
      <c r="L46" s="488">
        <v>3</v>
      </c>
      <c r="M46" s="488"/>
      <c r="N46" s="488"/>
      <c r="O46" s="488"/>
      <c r="P46" s="489" t="s">
        <v>18</v>
      </c>
      <c r="Q46" s="489"/>
      <c r="R46" s="489"/>
      <c r="S46" s="489"/>
      <c r="T46" s="488">
        <v>75</v>
      </c>
      <c r="U46" s="488"/>
      <c r="V46" s="488"/>
      <c r="W46" s="488"/>
      <c r="X46" s="488"/>
      <c r="Y46" s="489" t="s">
        <v>18</v>
      </c>
      <c r="Z46" s="489"/>
      <c r="AA46" s="489"/>
      <c r="AB46" s="489"/>
      <c r="AC46" s="489" t="s">
        <v>18</v>
      </c>
      <c r="AD46" s="489"/>
      <c r="AE46" s="489"/>
      <c r="AF46" s="489"/>
      <c r="AG46" s="202"/>
      <c r="AH46" s="202"/>
      <c r="AI46" s="202"/>
      <c r="AJ46" s="196"/>
      <c r="AK46" s="224"/>
      <c r="AL46" s="224"/>
      <c r="AM46" s="219"/>
    </row>
    <row r="47" spans="1:39" ht="13.5" customHeight="1">
      <c r="A47" s="258"/>
      <c r="U47" s="185"/>
      <c r="V47" s="185"/>
      <c r="W47" s="185"/>
      <c r="AD47" s="261"/>
      <c r="AG47" s="200"/>
      <c r="AH47" s="225"/>
      <c r="AI47" s="225"/>
      <c r="AJ47" s="196"/>
      <c r="AK47" s="224"/>
      <c r="AL47" s="224"/>
      <c r="AM47" s="219"/>
    </row>
    <row r="48" spans="21:39" ht="13.5" customHeight="1">
      <c r="U48" s="185"/>
      <c r="V48" s="185"/>
      <c r="W48" s="185"/>
      <c r="AD48" s="256"/>
      <c r="AG48" s="200"/>
      <c r="AH48" s="200"/>
      <c r="AI48" s="200"/>
      <c r="AJ48" s="196"/>
      <c r="AK48" s="224"/>
      <c r="AL48" s="224"/>
      <c r="AM48" s="219"/>
    </row>
    <row r="49" spans="21:39" ht="13.5" customHeight="1">
      <c r="U49" s="185"/>
      <c r="V49" s="185"/>
      <c r="W49" s="185"/>
      <c r="AD49" s="257"/>
      <c r="AG49" s="200"/>
      <c r="AH49" s="200"/>
      <c r="AI49" s="200"/>
      <c r="AJ49" s="196"/>
      <c r="AK49" s="224"/>
      <c r="AL49" s="224"/>
      <c r="AM49" s="219"/>
    </row>
    <row r="50" spans="33:39" ht="13.5" customHeight="1">
      <c r="AG50" s="200"/>
      <c r="AH50" s="200"/>
      <c r="AI50" s="200"/>
      <c r="AJ50" s="196"/>
      <c r="AK50" s="224"/>
      <c r="AL50" s="224"/>
      <c r="AM50" s="219"/>
    </row>
    <row r="51" spans="33:39" ht="13.5" customHeight="1">
      <c r="AG51" s="200"/>
      <c r="AH51" s="200"/>
      <c r="AI51" s="200"/>
      <c r="AJ51" s="196"/>
      <c r="AK51" s="226"/>
      <c r="AL51" s="226"/>
      <c r="AM51" s="227"/>
    </row>
    <row r="52" spans="33:39" ht="13.5" customHeight="1">
      <c r="AG52" s="200"/>
      <c r="AH52" s="202"/>
      <c r="AI52" s="202"/>
      <c r="AJ52" s="196"/>
      <c r="AK52" s="226"/>
      <c r="AL52" s="226"/>
      <c r="AM52" s="227"/>
    </row>
    <row r="53" spans="33:39" ht="13.5" customHeight="1">
      <c r="AG53" s="208"/>
      <c r="AH53" s="208"/>
      <c r="AI53" s="208"/>
      <c r="AJ53" s="196"/>
      <c r="AK53" s="224"/>
      <c r="AL53" s="224"/>
      <c r="AM53" s="219"/>
    </row>
    <row r="54" spans="33:39" ht="13.5" customHeight="1">
      <c r="AG54" s="200"/>
      <c r="AH54" s="200"/>
      <c r="AI54" s="200"/>
      <c r="AJ54" s="196"/>
      <c r="AK54" s="228"/>
      <c r="AL54" s="228"/>
      <c r="AM54" s="219"/>
    </row>
    <row r="55" spans="33:39" ht="13.5" customHeight="1">
      <c r="AG55" s="192"/>
      <c r="AH55" s="196"/>
      <c r="AI55" s="196"/>
      <c r="AJ55" s="212"/>
      <c r="AK55" s="224"/>
      <c r="AL55" s="224"/>
      <c r="AM55" s="219"/>
    </row>
    <row r="56" spans="33:39" ht="13.5" customHeight="1">
      <c r="AG56" s="214"/>
      <c r="AH56" s="214"/>
      <c r="AI56" s="214"/>
      <c r="AJ56" s="207"/>
      <c r="AK56" s="224"/>
      <c r="AL56" s="224"/>
      <c r="AM56" s="219"/>
    </row>
    <row r="57" spans="33:36" ht="13.5" customHeight="1">
      <c r="AG57" s="208"/>
      <c r="AH57" s="208"/>
      <c r="AI57" s="208"/>
      <c r="AJ57" s="196"/>
    </row>
    <row r="58" spans="33:36" ht="13.5" customHeight="1">
      <c r="AG58" s="208"/>
      <c r="AH58" s="208"/>
      <c r="AI58" s="208"/>
      <c r="AJ58" s="196"/>
    </row>
    <row r="59" spans="33:36" ht="13.5" customHeight="1">
      <c r="AG59" s="208"/>
      <c r="AH59" s="208"/>
      <c r="AI59" s="208"/>
      <c r="AJ59" s="196"/>
    </row>
    <row r="60" spans="6:36" ht="13.5" customHeight="1">
      <c r="F60" s="200"/>
      <c r="G60" s="200"/>
      <c r="H60" s="200"/>
      <c r="I60" s="200"/>
      <c r="J60" s="200"/>
      <c r="K60" s="200"/>
      <c r="L60" s="200"/>
      <c r="M60" s="200"/>
      <c r="N60" s="200"/>
      <c r="O60" s="200"/>
      <c r="P60" s="200"/>
      <c r="Q60" s="200"/>
      <c r="R60" s="200"/>
      <c r="S60" s="200"/>
      <c r="T60" s="200"/>
      <c r="U60" s="229"/>
      <c r="V60" s="229"/>
      <c r="W60" s="229"/>
      <c r="X60" s="200"/>
      <c r="Y60" s="200"/>
      <c r="Z60" s="200"/>
      <c r="AA60" s="200"/>
      <c r="AB60" s="200"/>
      <c r="AC60" s="200"/>
      <c r="AD60" s="201"/>
      <c r="AE60" s="201"/>
      <c r="AF60" s="200"/>
      <c r="AG60" s="200"/>
      <c r="AH60" s="200"/>
      <c r="AI60" s="200"/>
      <c r="AJ60" s="196"/>
    </row>
    <row r="61" spans="6:36" ht="13.5" customHeight="1">
      <c r="F61" s="192"/>
      <c r="G61" s="192"/>
      <c r="H61" s="192"/>
      <c r="I61" s="192"/>
      <c r="J61" s="192"/>
      <c r="K61" s="192"/>
      <c r="L61" s="192"/>
      <c r="M61" s="192"/>
      <c r="N61" s="192"/>
      <c r="O61" s="192"/>
      <c r="P61" s="192"/>
      <c r="Q61" s="192"/>
      <c r="R61" s="192"/>
      <c r="S61" s="192"/>
      <c r="T61" s="192"/>
      <c r="U61" s="230"/>
      <c r="V61" s="230"/>
      <c r="W61" s="230"/>
      <c r="X61" s="192"/>
      <c r="Y61" s="192"/>
      <c r="Z61" s="192"/>
      <c r="AA61" s="192"/>
      <c r="AB61" s="192"/>
      <c r="AC61" s="192"/>
      <c r="AD61" s="231"/>
      <c r="AE61" s="231"/>
      <c r="AF61" s="192"/>
      <c r="AG61" s="192"/>
      <c r="AH61" s="192"/>
      <c r="AI61" s="192"/>
      <c r="AJ61" s="196"/>
    </row>
    <row r="62" spans="6:36" ht="13.5" customHeight="1">
      <c r="F62" s="214"/>
      <c r="G62" s="214"/>
      <c r="H62" s="214"/>
      <c r="I62" s="214"/>
      <c r="J62" s="214"/>
      <c r="K62" s="214"/>
      <c r="L62" s="214"/>
      <c r="M62" s="214"/>
      <c r="N62" s="214"/>
      <c r="O62" s="203"/>
      <c r="P62" s="203"/>
      <c r="Q62" s="203"/>
      <c r="R62" s="203"/>
      <c r="S62" s="203"/>
      <c r="T62" s="203"/>
      <c r="U62" s="232"/>
      <c r="V62" s="232"/>
      <c r="W62" s="232"/>
      <c r="X62" s="203"/>
      <c r="Y62" s="203"/>
      <c r="Z62" s="203"/>
      <c r="AA62" s="203"/>
      <c r="AB62" s="203"/>
      <c r="AC62" s="203"/>
      <c r="AD62" s="206"/>
      <c r="AE62" s="206"/>
      <c r="AF62" s="203"/>
      <c r="AG62" s="214"/>
      <c r="AH62" s="203"/>
      <c r="AI62" s="203"/>
      <c r="AJ62" s="207"/>
    </row>
    <row r="63" spans="6:36" ht="13.5" customHeight="1">
      <c r="F63" s="200"/>
      <c r="G63" s="200"/>
      <c r="H63" s="200"/>
      <c r="I63" s="200"/>
      <c r="J63" s="200"/>
      <c r="K63" s="200"/>
      <c r="L63" s="200"/>
      <c r="M63" s="200"/>
      <c r="N63" s="200"/>
      <c r="O63" s="200"/>
      <c r="P63" s="200"/>
      <c r="Q63" s="200"/>
      <c r="R63" s="200"/>
      <c r="S63" s="200"/>
      <c r="T63" s="200"/>
      <c r="U63" s="229"/>
      <c r="V63" s="229"/>
      <c r="W63" s="229"/>
      <c r="X63" s="200"/>
      <c r="Y63" s="200"/>
      <c r="Z63" s="200"/>
      <c r="AA63" s="200"/>
      <c r="AB63" s="200"/>
      <c r="AC63" s="200"/>
      <c r="AD63" s="201"/>
      <c r="AE63" s="201"/>
      <c r="AF63" s="200"/>
      <c r="AG63" s="200"/>
      <c r="AH63" s="200"/>
      <c r="AI63" s="200"/>
      <c r="AJ63" s="196"/>
    </row>
    <row r="64" spans="6:36" ht="13.5" customHeight="1">
      <c r="F64" s="200"/>
      <c r="G64" s="200"/>
      <c r="H64" s="200"/>
      <c r="I64" s="200"/>
      <c r="J64" s="200"/>
      <c r="K64" s="200"/>
      <c r="L64" s="200"/>
      <c r="M64" s="200"/>
      <c r="N64" s="200"/>
      <c r="O64" s="202"/>
      <c r="P64" s="202"/>
      <c r="Q64" s="202"/>
      <c r="R64" s="202"/>
      <c r="S64" s="202"/>
      <c r="T64" s="202"/>
      <c r="U64" s="229"/>
      <c r="V64" s="229"/>
      <c r="W64" s="229"/>
      <c r="X64" s="202"/>
      <c r="Y64" s="202"/>
      <c r="Z64" s="202"/>
      <c r="AA64" s="202"/>
      <c r="AB64" s="202"/>
      <c r="AC64" s="202"/>
      <c r="AD64" s="201"/>
      <c r="AE64" s="201"/>
      <c r="AF64" s="202"/>
      <c r="AG64" s="200"/>
      <c r="AH64" s="200"/>
      <c r="AI64" s="200"/>
      <c r="AJ64" s="196"/>
    </row>
    <row r="65" spans="6:36" ht="13.5" customHeight="1">
      <c r="F65" s="200"/>
      <c r="G65" s="200"/>
      <c r="H65" s="200"/>
      <c r="I65" s="200"/>
      <c r="J65" s="200"/>
      <c r="K65" s="200"/>
      <c r="L65" s="200"/>
      <c r="M65" s="200"/>
      <c r="N65" s="200"/>
      <c r="O65" s="202"/>
      <c r="P65" s="202"/>
      <c r="Q65" s="202"/>
      <c r="R65" s="202"/>
      <c r="S65" s="202"/>
      <c r="T65" s="202"/>
      <c r="U65" s="229"/>
      <c r="V65" s="229"/>
      <c r="W65" s="229"/>
      <c r="X65" s="202"/>
      <c r="Y65" s="202"/>
      <c r="Z65" s="202"/>
      <c r="AA65" s="202"/>
      <c r="AB65" s="202"/>
      <c r="AC65" s="202"/>
      <c r="AD65" s="201"/>
      <c r="AE65" s="201"/>
      <c r="AF65" s="202"/>
      <c r="AG65" s="200"/>
      <c r="AH65" s="202"/>
      <c r="AI65" s="202"/>
      <c r="AJ65" s="196"/>
    </row>
    <row r="66" spans="6:36" ht="13.5" customHeight="1">
      <c r="F66" s="200"/>
      <c r="G66" s="200"/>
      <c r="H66" s="200"/>
      <c r="I66" s="200"/>
      <c r="J66" s="200"/>
      <c r="K66" s="200"/>
      <c r="L66" s="200"/>
      <c r="M66" s="200"/>
      <c r="N66" s="200"/>
      <c r="O66" s="225"/>
      <c r="P66" s="225"/>
      <c r="Q66" s="225"/>
      <c r="R66" s="225"/>
      <c r="S66" s="225"/>
      <c r="T66" s="225"/>
      <c r="U66" s="229"/>
      <c r="V66" s="229"/>
      <c r="W66" s="229"/>
      <c r="X66" s="200"/>
      <c r="Y66" s="200"/>
      <c r="Z66" s="200"/>
      <c r="AA66" s="200"/>
      <c r="AB66" s="200"/>
      <c r="AC66" s="200"/>
      <c r="AD66" s="201"/>
      <c r="AE66" s="201"/>
      <c r="AF66" s="225"/>
      <c r="AG66" s="208"/>
      <c r="AH66" s="208"/>
      <c r="AI66" s="208"/>
      <c r="AJ66" s="196"/>
    </row>
    <row r="67" spans="6:36" ht="13.5" customHeight="1">
      <c r="F67" s="208"/>
      <c r="G67" s="208"/>
      <c r="H67" s="208"/>
      <c r="I67" s="208"/>
      <c r="J67" s="208"/>
      <c r="K67" s="208"/>
      <c r="L67" s="208"/>
      <c r="M67" s="208"/>
      <c r="N67" s="208"/>
      <c r="O67" s="208"/>
      <c r="P67" s="208"/>
      <c r="Q67" s="208"/>
      <c r="R67" s="208"/>
      <c r="S67" s="208"/>
      <c r="T67" s="208"/>
      <c r="U67" s="233"/>
      <c r="V67" s="233"/>
      <c r="W67" s="233"/>
      <c r="X67" s="208"/>
      <c r="Y67" s="208"/>
      <c r="Z67" s="208"/>
      <c r="AA67" s="208"/>
      <c r="AB67" s="208"/>
      <c r="AC67" s="208"/>
      <c r="AD67" s="201"/>
      <c r="AE67" s="201"/>
      <c r="AF67" s="225"/>
      <c r="AG67" s="200"/>
      <c r="AH67" s="225"/>
      <c r="AI67" s="225"/>
      <c r="AJ67" s="196"/>
    </row>
    <row r="68" spans="6:36" ht="13.5" customHeight="1">
      <c r="F68" s="200"/>
      <c r="G68" s="200"/>
      <c r="H68" s="200"/>
      <c r="I68" s="200"/>
      <c r="J68" s="200"/>
      <c r="K68" s="200"/>
      <c r="L68" s="200"/>
      <c r="M68" s="200"/>
      <c r="N68" s="200"/>
      <c r="O68" s="200"/>
      <c r="P68" s="200"/>
      <c r="Q68" s="200"/>
      <c r="R68" s="200"/>
      <c r="S68" s="200"/>
      <c r="T68" s="200"/>
      <c r="U68" s="229"/>
      <c r="V68" s="229"/>
      <c r="W68" s="229"/>
      <c r="X68" s="200"/>
      <c r="Y68" s="200"/>
      <c r="Z68" s="200"/>
      <c r="AA68" s="200"/>
      <c r="AB68" s="200"/>
      <c r="AC68" s="200"/>
      <c r="AD68" s="201"/>
      <c r="AE68" s="201"/>
      <c r="AF68" s="200"/>
      <c r="AG68" s="200"/>
      <c r="AH68" s="200"/>
      <c r="AI68" s="200"/>
      <c r="AJ68" s="196"/>
    </row>
    <row r="69" spans="6:36" ht="13.5" customHeight="1">
      <c r="F69" s="200"/>
      <c r="G69" s="200"/>
      <c r="H69" s="200"/>
      <c r="I69" s="200"/>
      <c r="J69" s="200"/>
      <c r="K69" s="200"/>
      <c r="L69" s="200"/>
      <c r="M69" s="200"/>
      <c r="N69" s="200"/>
      <c r="O69" s="208"/>
      <c r="P69" s="208"/>
      <c r="Q69" s="208"/>
      <c r="R69" s="208"/>
      <c r="S69" s="208"/>
      <c r="T69" s="208"/>
      <c r="U69" s="229"/>
      <c r="V69" s="229"/>
      <c r="W69" s="229"/>
      <c r="X69" s="202"/>
      <c r="Y69" s="202"/>
      <c r="Z69" s="202"/>
      <c r="AA69" s="202"/>
      <c r="AB69" s="202"/>
      <c r="AC69" s="202"/>
      <c r="AD69" s="201"/>
      <c r="AE69" s="201"/>
      <c r="AF69" s="202"/>
      <c r="AG69" s="200"/>
      <c r="AH69" s="202"/>
      <c r="AI69" s="202"/>
      <c r="AJ69" s="196"/>
    </row>
    <row r="70" spans="6:36" ht="13.5" customHeight="1">
      <c r="F70" s="208"/>
      <c r="G70" s="208"/>
      <c r="H70" s="208"/>
      <c r="I70" s="208"/>
      <c r="J70" s="208"/>
      <c r="K70" s="208"/>
      <c r="L70" s="208"/>
      <c r="M70" s="208"/>
      <c r="N70" s="208"/>
      <c r="O70" s="208"/>
      <c r="P70" s="208"/>
      <c r="Q70" s="208"/>
      <c r="R70" s="208"/>
      <c r="S70" s="208"/>
      <c r="T70" s="208"/>
      <c r="U70" s="233"/>
      <c r="V70" s="233"/>
      <c r="W70" s="233"/>
      <c r="X70" s="208"/>
      <c r="Y70" s="208"/>
      <c r="Z70" s="208"/>
      <c r="AA70" s="208"/>
      <c r="AB70" s="208"/>
      <c r="AC70" s="208"/>
      <c r="AD70" s="201"/>
      <c r="AE70" s="201"/>
      <c r="AF70" s="200"/>
      <c r="AG70" s="200"/>
      <c r="AH70" s="200"/>
      <c r="AI70" s="200"/>
      <c r="AJ70" s="196"/>
    </row>
    <row r="71" spans="6:36" ht="12" customHeight="1">
      <c r="F71" s="200"/>
      <c r="G71" s="200"/>
      <c r="H71" s="200"/>
      <c r="I71" s="200"/>
      <c r="J71" s="200"/>
      <c r="K71" s="200"/>
      <c r="L71" s="200"/>
      <c r="M71" s="200"/>
      <c r="N71" s="200"/>
      <c r="O71" s="202"/>
      <c r="P71" s="202"/>
      <c r="Q71" s="202"/>
      <c r="R71" s="202"/>
      <c r="S71" s="202"/>
      <c r="T71" s="202"/>
      <c r="U71" s="229"/>
      <c r="V71" s="229"/>
      <c r="W71" s="229"/>
      <c r="X71" s="202"/>
      <c r="Y71" s="202"/>
      <c r="Z71" s="202"/>
      <c r="AA71" s="202"/>
      <c r="AB71" s="202"/>
      <c r="AC71" s="202"/>
      <c r="AD71" s="201"/>
      <c r="AE71" s="201"/>
      <c r="AF71" s="200"/>
      <c r="AG71" s="200"/>
      <c r="AH71" s="202"/>
      <c r="AI71" s="202"/>
      <c r="AJ71" s="196"/>
    </row>
  </sheetData>
  <sheetProtection/>
  <mergeCells count="367">
    <mergeCell ref="AC32:AF32"/>
    <mergeCell ref="AA21:AC21"/>
    <mergeCell ref="AD21:AF21"/>
    <mergeCell ref="AC31:AF31"/>
    <mergeCell ref="AC29:AF29"/>
    <mergeCell ref="Y29:AB29"/>
    <mergeCell ref="Y28:AB28"/>
    <mergeCell ref="AC28:AF28"/>
    <mergeCell ref="AA23:AC23"/>
    <mergeCell ref="AD23:AF23"/>
    <mergeCell ref="AD15:AF15"/>
    <mergeCell ref="C21:E21"/>
    <mergeCell ref="F21:H21"/>
    <mergeCell ref="I21:K21"/>
    <mergeCell ref="L21:N21"/>
    <mergeCell ref="O21:Q21"/>
    <mergeCell ref="R21:T21"/>
    <mergeCell ref="U21:W21"/>
    <mergeCell ref="X21:Z21"/>
    <mergeCell ref="AA20:AC20"/>
    <mergeCell ref="AD9:AF9"/>
    <mergeCell ref="C15:E15"/>
    <mergeCell ref="F15:H15"/>
    <mergeCell ref="I15:K15"/>
    <mergeCell ref="L15:N15"/>
    <mergeCell ref="O15:Q15"/>
    <mergeCell ref="R15:T15"/>
    <mergeCell ref="U15:W15"/>
    <mergeCell ref="X15:Z15"/>
    <mergeCell ref="AA15:AC15"/>
    <mergeCell ref="X9:Z9"/>
    <mergeCell ref="AA9:AC9"/>
    <mergeCell ref="F9:H9"/>
    <mergeCell ref="I9:K9"/>
    <mergeCell ref="L9:N9"/>
    <mergeCell ref="O9:Q9"/>
    <mergeCell ref="R9:T9"/>
    <mergeCell ref="U9:W9"/>
    <mergeCell ref="A1:AF1"/>
    <mergeCell ref="AC43:AF43"/>
    <mergeCell ref="AC35:AF35"/>
    <mergeCell ref="AC36:AF36"/>
    <mergeCell ref="AC37:AF37"/>
    <mergeCell ref="AC38:AF38"/>
    <mergeCell ref="Y43:AB43"/>
    <mergeCell ref="Y35:AB35"/>
    <mergeCell ref="Y36:AB36"/>
    <mergeCell ref="C9:E9"/>
    <mergeCell ref="Y46:AB46"/>
    <mergeCell ref="Y39:AB39"/>
    <mergeCell ref="Y40:AB40"/>
    <mergeCell ref="Y41:AB41"/>
    <mergeCell ref="Y42:AB42"/>
    <mergeCell ref="Y45:AB45"/>
    <mergeCell ref="AC44:AF44"/>
    <mergeCell ref="AC45:AF45"/>
    <mergeCell ref="AC46:AF46"/>
    <mergeCell ref="AC39:AF39"/>
    <mergeCell ref="AC40:AF40"/>
    <mergeCell ref="AC41:AF41"/>
    <mergeCell ref="AC42:AF42"/>
    <mergeCell ref="T43:X43"/>
    <mergeCell ref="T44:X44"/>
    <mergeCell ref="Y44:AB44"/>
    <mergeCell ref="T37:X37"/>
    <mergeCell ref="T38:X38"/>
    <mergeCell ref="T39:X39"/>
    <mergeCell ref="T40:X40"/>
    <mergeCell ref="T41:X41"/>
    <mergeCell ref="T42:X42"/>
    <mergeCell ref="Y37:AB37"/>
    <mergeCell ref="L37:O37"/>
    <mergeCell ref="Y38:AB38"/>
    <mergeCell ref="P45:S45"/>
    <mergeCell ref="P46:S46"/>
    <mergeCell ref="L45:O45"/>
    <mergeCell ref="L46:O46"/>
    <mergeCell ref="T45:X45"/>
    <mergeCell ref="T46:X46"/>
    <mergeCell ref="P41:S41"/>
    <mergeCell ref="P42:S42"/>
    <mergeCell ref="P43:S43"/>
    <mergeCell ref="P44:S44"/>
    <mergeCell ref="P35:S35"/>
    <mergeCell ref="P36:S36"/>
    <mergeCell ref="P37:S37"/>
    <mergeCell ref="P38:S38"/>
    <mergeCell ref="P39:S39"/>
    <mergeCell ref="P40:S40"/>
    <mergeCell ref="L38:O38"/>
    <mergeCell ref="L39:O39"/>
    <mergeCell ref="L40:O40"/>
    <mergeCell ref="G43:K43"/>
    <mergeCell ref="G39:K39"/>
    <mergeCell ref="G40:K40"/>
    <mergeCell ref="L43:O43"/>
    <mergeCell ref="G44:K44"/>
    <mergeCell ref="G41:K41"/>
    <mergeCell ref="G42:K42"/>
    <mergeCell ref="L41:O41"/>
    <mergeCell ref="L42:O42"/>
    <mergeCell ref="L44:O44"/>
    <mergeCell ref="G45:K45"/>
    <mergeCell ref="G46:K46"/>
    <mergeCell ref="C45:F45"/>
    <mergeCell ref="C46:F46"/>
    <mergeCell ref="G35:K35"/>
    <mergeCell ref="G36:K36"/>
    <mergeCell ref="G37:K37"/>
    <mergeCell ref="G38:K38"/>
    <mergeCell ref="C41:F41"/>
    <mergeCell ref="C42:F42"/>
    <mergeCell ref="C43:F43"/>
    <mergeCell ref="C44:F44"/>
    <mergeCell ref="C37:F37"/>
    <mergeCell ref="C38:F38"/>
    <mergeCell ref="C39:F39"/>
    <mergeCell ref="C40:F40"/>
    <mergeCell ref="T33:X33"/>
    <mergeCell ref="Y33:AB33"/>
    <mergeCell ref="C35:F35"/>
    <mergeCell ref="C36:F36"/>
    <mergeCell ref="L35:O35"/>
    <mergeCell ref="L36:O36"/>
    <mergeCell ref="T35:X35"/>
    <mergeCell ref="T36:X36"/>
    <mergeCell ref="L33:O33"/>
    <mergeCell ref="P33:S33"/>
    <mergeCell ref="T32:X32"/>
    <mergeCell ref="Y32:AB32"/>
    <mergeCell ref="AC33:AF33"/>
    <mergeCell ref="C34:F34"/>
    <mergeCell ref="G34:K34"/>
    <mergeCell ref="L34:O34"/>
    <mergeCell ref="P34:S34"/>
    <mergeCell ref="T34:X34"/>
    <mergeCell ref="Y34:AB34"/>
    <mergeCell ref="AC34:AF34"/>
    <mergeCell ref="T29:X29"/>
    <mergeCell ref="L29:O29"/>
    <mergeCell ref="T31:X31"/>
    <mergeCell ref="Y31:AB31"/>
    <mergeCell ref="P29:S29"/>
    <mergeCell ref="L31:O31"/>
    <mergeCell ref="P31:S31"/>
    <mergeCell ref="Y30:AB30"/>
    <mergeCell ref="L32:O32"/>
    <mergeCell ref="P32:S32"/>
    <mergeCell ref="C29:F29"/>
    <mergeCell ref="C33:F33"/>
    <mergeCell ref="G29:K29"/>
    <mergeCell ref="G33:K33"/>
    <mergeCell ref="C31:F31"/>
    <mergeCell ref="G31:K31"/>
    <mergeCell ref="C32:F32"/>
    <mergeCell ref="G32:K32"/>
    <mergeCell ref="C28:F28"/>
    <mergeCell ref="G28:K28"/>
    <mergeCell ref="L28:O28"/>
    <mergeCell ref="P28:S28"/>
    <mergeCell ref="T28:X28"/>
    <mergeCell ref="A45:B45"/>
    <mergeCell ref="A33:B33"/>
    <mergeCell ref="A34:B34"/>
    <mergeCell ref="A35:B35"/>
    <mergeCell ref="A36:B36"/>
    <mergeCell ref="A29:B29"/>
    <mergeCell ref="A31:B31"/>
    <mergeCell ref="A32:B32"/>
    <mergeCell ref="A30:B30"/>
    <mergeCell ref="A46:B46"/>
    <mergeCell ref="A28:B28"/>
    <mergeCell ref="A41:B41"/>
    <mergeCell ref="A42:B42"/>
    <mergeCell ref="A43:B43"/>
    <mergeCell ref="A44:B44"/>
    <mergeCell ref="A37:B37"/>
    <mergeCell ref="A38:B38"/>
    <mergeCell ref="A39:B39"/>
    <mergeCell ref="A40:B40"/>
    <mergeCell ref="AD22:AF22"/>
    <mergeCell ref="C23:E23"/>
    <mergeCell ref="F23:H23"/>
    <mergeCell ref="I23:K23"/>
    <mergeCell ref="L23:N23"/>
    <mergeCell ref="O23:Q23"/>
    <mergeCell ref="R23:T23"/>
    <mergeCell ref="U23:W23"/>
    <mergeCell ref="X23:Z23"/>
    <mergeCell ref="AD20:AF20"/>
    <mergeCell ref="C22:E22"/>
    <mergeCell ref="F22:H22"/>
    <mergeCell ref="I22:K22"/>
    <mergeCell ref="L22:N22"/>
    <mergeCell ref="O22:Q22"/>
    <mergeCell ref="R22:T22"/>
    <mergeCell ref="U22:W22"/>
    <mergeCell ref="X22:Z22"/>
    <mergeCell ref="AA22:AC22"/>
    <mergeCell ref="AA19:AC19"/>
    <mergeCell ref="AD19:AF19"/>
    <mergeCell ref="C20:E20"/>
    <mergeCell ref="F20:H20"/>
    <mergeCell ref="I20:K20"/>
    <mergeCell ref="L20:N20"/>
    <mergeCell ref="O20:Q20"/>
    <mergeCell ref="R20:T20"/>
    <mergeCell ref="U20:W20"/>
    <mergeCell ref="X20:Z20"/>
    <mergeCell ref="AA18:AC18"/>
    <mergeCell ref="AD18:AF18"/>
    <mergeCell ref="C19:E19"/>
    <mergeCell ref="F19:H19"/>
    <mergeCell ref="I19:K19"/>
    <mergeCell ref="L19:N19"/>
    <mergeCell ref="O19:Q19"/>
    <mergeCell ref="R19:T19"/>
    <mergeCell ref="U19:W19"/>
    <mergeCell ref="X19:Z19"/>
    <mergeCell ref="AA17:AC17"/>
    <mergeCell ref="AD17:AF17"/>
    <mergeCell ref="C18:E18"/>
    <mergeCell ref="F18:H18"/>
    <mergeCell ref="I18:K18"/>
    <mergeCell ref="L18:N18"/>
    <mergeCell ref="O18:Q18"/>
    <mergeCell ref="R18:T18"/>
    <mergeCell ref="U18:W18"/>
    <mergeCell ref="X18:Z18"/>
    <mergeCell ref="AA16:AC16"/>
    <mergeCell ref="AD16:AF16"/>
    <mergeCell ref="C17:E17"/>
    <mergeCell ref="F17:H17"/>
    <mergeCell ref="I17:K17"/>
    <mergeCell ref="L17:N17"/>
    <mergeCell ref="O17:Q17"/>
    <mergeCell ref="R17:T17"/>
    <mergeCell ref="U17:W17"/>
    <mergeCell ref="X17:Z17"/>
    <mergeCell ref="AA14:AC14"/>
    <mergeCell ref="AD14:AF14"/>
    <mergeCell ref="C16:E16"/>
    <mergeCell ref="F16:H16"/>
    <mergeCell ref="I16:K16"/>
    <mergeCell ref="L16:N16"/>
    <mergeCell ref="O16:Q16"/>
    <mergeCell ref="R16:T16"/>
    <mergeCell ref="U16:W16"/>
    <mergeCell ref="X16:Z16"/>
    <mergeCell ref="AA13:AC13"/>
    <mergeCell ref="AD13:AF13"/>
    <mergeCell ref="C14:E14"/>
    <mergeCell ref="F14:H14"/>
    <mergeCell ref="I14:K14"/>
    <mergeCell ref="L14:N14"/>
    <mergeCell ref="O14:Q14"/>
    <mergeCell ref="R14:T14"/>
    <mergeCell ref="U14:W14"/>
    <mergeCell ref="X14:Z14"/>
    <mergeCell ref="AA12:AC12"/>
    <mergeCell ref="AD12:AF12"/>
    <mergeCell ref="C13:E13"/>
    <mergeCell ref="F13:H13"/>
    <mergeCell ref="I13:K13"/>
    <mergeCell ref="L13:N13"/>
    <mergeCell ref="O13:Q13"/>
    <mergeCell ref="AA11:AC11"/>
    <mergeCell ref="AD11:AF11"/>
    <mergeCell ref="C12:E12"/>
    <mergeCell ref="F12:H12"/>
    <mergeCell ref="I12:K12"/>
    <mergeCell ref="L12:N12"/>
    <mergeCell ref="O12:Q12"/>
    <mergeCell ref="X12:Z12"/>
    <mergeCell ref="O11:Q11"/>
    <mergeCell ref="R11:T11"/>
    <mergeCell ref="U11:W11"/>
    <mergeCell ref="X11:Z11"/>
    <mergeCell ref="R13:T13"/>
    <mergeCell ref="U13:W13"/>
    <mergeCell ref="X13:Z13"/>
    <mergeCell ref="C11:E11"/>
    <mergeCell ref="F11:H11"/>
    <mergeCell ref="I11:K11"/>
    <mergeCell ref="L11:N11"/>
    <mergeCell ref="AA4:AF4"/>
    <mergeCell ref="AD5:AF5"/>
    <mergeCell ref="L5:N5"/>
    <mergeCell ref="O5:Q5"/>
    <mergeCell ref="R5:T5"/>
    <mergeCell ref="U5:W5"/>
    <mergeCell ref="X5:Z5"/>
    <mergeCell ref="I4:N4"/>
    <mergeCell ref="O4:T4"/>
    <mergeCell ref="U4:Z4"/>
    <mergeCell ref="AA8:AC8"/>
    <mergeCell ref="AA5:AC5"/>
    <mergeCell ref="AA6:AC6"/>
    <mergeCell ref="R7:T7"/>
    <mergeCell ref="U7:W7"/>
    <mergeCell ref="R8:T8"/>
    <mergeCell ref="AD6:AF6"/>
    <mergeCell ref="C10:E10"/>
    <mergeCell ref="F10:H10"/>
    <mergeCell ref="I10:K10"/>
    <mergeCell ref="L10:N10"/>
    <mergeCell ref="O10:Q10"/>
    <mergeCell ref="R10:T10"/>
    <mergeCell ref="U10:W10"/>
    <mergeCell ref="L6:N6"/>
    <mergeCell ref="O6:Q6"/>
    <mergeCell ref="X6:Z6"/>
    <mergeCell ref="C8:E8"/>
    <mergeCell ref="F8:H8"/>
    <mergeCell ref="I8:K8"/>
    <mergeCell ref="L8:N8"/>
    <mergeCell ref="O8:Q8"/>
    <mergeCell ref="U8:W8"/>
    <mergeCell ref="R6:T6"/>
    <mergeCell ref="U6:W6"/>
    <mergeCell ref="C7:E7"/>
    <mergeCell ref="A4:B5"/>
    <mergeCell ref="C6:E6"/>
    <mergeCell ref="F6:H6"/>
    <mergeCell ref="I6:K6"/>
    <mergeCell ref="A6:B6"/>
    <mergeCell ref="C5:E5"/>
    <mergeCell ref="F5:H5"/>
    <mergeCell ref="I5:K5"/>
    <mergeCell ref="C4:H4"/>
    <mergeCell ref="A22:B22"/>
    <mergeCell ref="A8:B8"/>
    <mergeCell ref="A9:B9"/>
    <mergeCell ref="A13:B13"/>
    <mergeCell ref="A14:B14"/>
    <mergeCell ref="A15:B15"/>
    <mergeCell ref="A16:B16"/>
    <mergeCell ref="A7:B7"/>
    <mergeCell ref="A10:B10"/>
    <mergeCell ref="A11:B11"/>
    <mergeCell ref="A12:B12"/>
    <mergeCell ref="A23:B23"/>
    <mergeCell ref="A18:B18"/>
    <mergeCell ref="A19:B19"/>
    <mergeCell ref="A20:B20"/>
    <mergeCell ref="A21:B21"/>
    <mergeCell ref="A17:B17"/>
    <mergeCell ref="AD8:AF8"/>
    <mergeCell ref="T30:X30"/>
    <mergeCell ref="F7:H7"/>
    <mergeCell ref="I7:K7"/>
    <mergeCell ref="L7:N7"/>
    <mergeCell ref="O7:Q7"/>
    <mergeCell ref="X10:Z10"/>
    <mergeCell ref="X8:Z8"/>
    <mergeCell ref="R12:T12"/>
    <mergeCell ref="U12:W12"/>
    <mergeCell ref="C30:F30"/>
    <mergeCell ref="G30:K30"/>
    <mergeCell ref="L30:O30"/>
    <mergeCell ref="P30:S30"/>
    <mergeCell ref="AC30:AF30"/>
    <mergeCell ref="X7:Z7"/>
    <mergeCell ref="AA7:AC7"/>
    <mergeCell ref="AD7:AF7"/>
    <mergeCell ref="AA10:AC10"/>
    <mergeCell ref="AD10:AF10"/>
  </mergeCells>
  <printOptions/>
  <pageMargins left="0.7874015748031497" right="0" top="0.7874015748031497" bottom="0.1968503937007874" header="0.3937007874015748" footer="0.1968503937007874"/>
  <pageSetup firstPageNumber="209" useFirstPageNumber="1" horizontalDpi="600" verticalDpi="600" orientation="portrait" paperSize="9" r:id="rId2"/>
  <headerFooter alignWithMargins="0">
    <oddHeader xml:space="preserve">&amp;R&amp;"ＭＳ 明朝,標準"&amp;8区 立 施 設　&amp;P 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G97"/>
  <sheetViews>
    <sheetView zoomScalePageLayoutView="0" workbookViewId="0" topLeftCell="A16">
      <selection activeCell="BJ11" sqref="BJ11"/>
    </sheetView>
  </sheetViews>
  <sheetFormatPr defaultColWidth="15.625" defaultRowHeight="13.5"/>
  <cols>
    <col min="1" max="56" width="1.875" style="2" customWidth="1"/>
    <col min="57" max="60" width="1.37890625" style="2" customWidth="1"/>
    <col min="61" max="61" width="2.125" style="2" customWidth="1"/>
    <col min="62" max="71" width="1.37890625" style="2" customWidth="1"/>
    <col min="72" max="16384" width="15.625" style="2" customWidth="1"/>
  </cols>
  <sheetData>
    <row r="1" spans="1:59" ht="18" customHeight="1">
      <c r="A1" s="522" t="s">
        <v>834</v>
      </c>
      <c r="B1" s="522"/>
      <c r="C1" s="522"/>
      <c r="D1" s="522"/>
      <c r="E1" s="522"/>
      <c r="F1" s="522"/>
      <c r="G1" s="522"/>
      <c r="H1" s="522"/>
      <c r="I1" s="522"/>
      <c r="J1" s="522"/>
      <c r="K1" s="522"/>
      <c r="L1" s="522"/>
      <c r="M1" s="522"/>
      <c r="N1" s="522"/>
      <c r="O1" s="522"/>
      <c r="P1" s="522"/>
      <c r="Q1" s="522"/>
      <c r="R1" s="522"/>
      <c r="S1" s="522"/>
      <c r="T1" s="522"/>
      <c r="U1" s="522"/>
      <c r="V1" s="522"/>
      <c r="W1" s="522"/>
      <c r="X1" s="522"/>
      <c r="Y1" s="522"/>
      <c r="Z1" s="522"/>
      <c r="AA1" s="522"/>
      <c r="AB1" s="522"/>
      <c r="AC1" s="522"/>
      <c r="AD1" s="522"/>
      <c r="AE1" s="522"/>
      <c r="AF1" s="522"/>
      <c r="AG1" s="522"/>
      <c r="AH1" s="522"/>
      <c r="AI1" s="522"/>
      <c r="AJ1" s="522"/>
      <c r="AK1" s="522"/>
      <c r="AL1" s="522"/>
      <c r="AM1" s="522"/>
      <c r="AN1" s="522"/>
      <c r="AO1" s="522"/>
      <c r="AP1" s="522"/>
      <c r="AQ1" s="522"/>
      <c r="AR1" s="522"/>
      <c r="AS1" s="522"/>
      <c r="AT1" s="522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</row>
    <row r="2" ht="15" customHeight="1"/>
    <row r="3" spans="1:50" ht="15" customHeight="1" thickBot="1">
      <c r="A3" s="3"/>
      <c r="D3" s="4"/>
      <c r="F3" s="5"/>
      <c r="G3" s="6"/>
      <c r="H3" s="6"/>
      <c r="L3" s="5"/>
      <c r="M3" s="5"/>
      <c r="N3" s="5"/>
      <c r="O3" s="5"/>
      <c r="AF3" s="3"/>
      <c r="AL3" s="7"/>
      <c r="AX3" s="7"/>
    </row>
    <row r="4" spans="1:59" ht="16.5" customHeight="1">
      <c r="A4" s="499" t="s">
        <v>127</v>
      </c>
      <c r="B4" s="520"/>
      <c r="C4" s="520"/>
      <c r="D4" s="520"/>
      <c r="E4" s="520"/>
      <c r="F4" s="520"/>
      <c r="G4" s="520" t="s">
        <v>128</v>
      </c>
      <c r="H4" s="520"/>
      <c r="I4" s="520"/>
      <c r="J4" s="520"/>
      <c r="K4" s="520"/>
      <c r="L4" s="520" t="s">
        <v>129</v>
      </c>
      <c r="M4" s="520"/>
      <c r="N4" s="520"/>
      <c r="O4" s="520"/>
      <c r="P4" s="520"/>
      <c r="Q4" s="520" t="s">
        <v>140</v>
      </c>
      <c r="R4" s="520"/>
      <c r="S4" s="520"/>
      <c r="T4" s="520"/>
      <c r="U4" s="520"/>
      <c r="V4" s="520" t="s">
        <v>141</v>
      </c>
      <c r="W4" s="520"/>
      <c r="X4" s="520"/>
      <c r="Y4" s="520"/>
      <c r="Z4" s="520"/>
      <c r="AA4" s="520" t="s">
        <v>142</v>
      </c>
      <c r="AB4" s="520"/>
      <c r="AC4" s="520"/>
      <c r="AD4" s="520"/>
      <c r="AE4" s="520"/>
      <c r="AF4" s="524" t="s">
        <v>143</v>
      </c>
      <c r="AG4" s="524"/>
      <c r="AH4" s="524"/>
      <c r="AI4" s="524"/>
      <c r="AJ4" s="524"/>
      <c r="AK4" s="524" t="s">
        <v>145</v>
      </c>
      <c r="AL4" s="524"/>
      <c r="AM4" s="524"/>
      <c r="AN4" s="524"/>
      <c r="AO4" s="524"/>
      <c r="AP4" s="520" t="s">
        <v>146</v>
      </c>
      <c r="AQ4" s="520"/>
      <c r="AR4" s="520"/>
      <c r="AS4" s="520"/>
      <c r="AT4" s="497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</row>
    <row r="5" spans="1:59" ht="16.5" customHeight="1">
      <c r="A5" s="502"/>
      <c r="B5" s="521"/>
      <c r="C5" s="521"/>
      <c r="D5" s="521"/>
      <c r="E5" s="521"/>
      <c r="F5" s="521"/>
      <c r="G5" s="521"/>
      <c r="H5" s="521"/>
      <c r="I5" s="521"/>
      <c r="J5" s="521"/>
      <c r="K5" s="521"/>
      <c r="L5" s="521"/>
      <c r="M5" s="521"/>
      <c r="N5" s="521"/>
      <c r="O5" s="521"/>
      <c r="P5" s="521"/>
      <c r="Q5" s="521"/>
      <c r="R5" s="521"/>
      <c r="S5" s="521"/>
      <c r="T5" s="521"/>
      <c r="U5" s="521"/>
      <c r="V5" s="521"/>
      <c r="W5" s="521"/>
      <c r="X5" s="521"/>
      <c r="Y5" s="521"/>
      <c r="Z5" s="521"/>
      <c r="AA5" s="521"/>
      <c r="AB5" s="521"/>
      <c r="AC5" s="521"/>
      <c r="AD5" s="521"/>
      <c r="AE5" s="521"/>
      <c r="AF5" s="519" t="s">
        <v>502</v>
      </c>
      <c r="AG5" s="519"/>
      <c r="AH5" s="519"/>
      <c r="AI5" s="519"/>
      <c r="AJ5" s="519"/>
      <c r="AK5" s="519" t="s">
        <v>147</v>
      </c>
      <c r="AL5" s="519"/>
      <c r="AM5" s="519"/>
      <c r="AN5" s="519"/>
      <c r="AO5" s="519"/>
      <c r="AP5" s="521"/>
      <c r="AQ5" s="521"/>
      <c r="AR5" s="521"/>
      <c r="AS5" s="521"/>
      <c r="AT5" s="500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</row>
    <row r="6" spans="1:59" ht="17.25" customHeight="1">
      <c r="A6" s="508" t="s">
        <v>558</v>
      </c>
      <c r="B6" s="508"/>
      <c r="C6" s="508"/>
      <c r="D6" s="508"/>
      <c r="E6" s="508"/>
      <c r="F6" s="509"/>
      <c r="G6" s="512">
        <v>208</v>
      </c>
      <c r="H6" s="505"/>
      <c r="I6" s="505"/>
      <c r="J6" s="505"/>
      <c r="K6" s="505"/>
      <c r="L6" s="505">
        <v>33</v>
      </c>
      <c r="M6" s="505"/>
      <c r="N6" s="505"/>
      <c r="O6" s="505"/>
      <c r="P6" s="505"/>
      <c r="Q6" s="505">
        <v>33</v>
      </c>
      <c r="R6" s="505"/>
      <c r="S6" s="505"/>
      <c r="T6" s="505"/>
      <c r="U6" s="505"/>
      <c r="V6" s="505">
        <v>74</v>
      </c>
      <c r="W6" s="505"/>
      <c r="X6" s="505"/>
      <c r="Y6" s="505"/>
      <c r="Z6" s="505"/>
      <c r="AA6" s="505">
        <v>27</v>
      </c>
      <c r="AB6" s="505"/>
      <c r="AC6" s="505"/>
      <c r="AD6" s="505"/>
      <c r="AE6" s="505"/>
      <c r="AF6" s="505">
        <v>13</v>
      </c>
      <c r="AG6" s="505"/>
      <c r="AH6" s="505"/>
      <c r="AI6" s="505"/>
      <c r="AJ6" s="505"/>
      <c r="AK6" s="505">
        <v>5</v>
      </c>
      <c r="AL6" s="505"/>
      <c r="AM6" s="505"/>
      <c r="AN6" s="505"/>
      <c r="AO6" s="505"/>
      <c r="AP6" s="505">
        <v>23</v>
      </c>
      <c r="AQ6" s="505"/>
      <c r="AR6" s="505"/>
      <c r="AS6" s="505"/>
      <c r="AT6" s="505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</row>
    <row r="7" spans="1:46" ht="17.25" customHeight="1">
      <c r="A7" s="508">
        <v>17</v>
      </c>
      <c r="B7" s="508"/>
      <c r="C7" s="508"/>
      <c r="D7" s="508"/>
      <c r="E7" s="508"/>
      <c r="F7" s="509"/>
      <c r="G7" s="512">
        <v>192</v>
      </c>
      <c r="H7" s="505"/>
      <c r="I7" s="505"/>
      <c r="J7" s="505"/>
      <c r="K7" s="505"/>
      <c r="L7" s="505">
        <v>33</v>
      </c>
      <c r="M7" s="505"/>
      <c r="N7" s="505"/>
      <c r="O7" s="505"/>
      <c r="P7" s="505"/>
      <c r="Q7" s="505">
        <v>31</v>
      </c>
      <c r="R7" s="505"/>
      <c r="S7" s="505"/>
      <c r="T7" s="505"/>
      <c r="U7" s="505"/>
      <c r="V7" s="505">
        <v>57</v>
      </c>
      <c r="W7" s="505"/>
      <c r="X7" s="505"/>
      <c r="Y7" s="505"/>
      <c r="Z7" s="505"/>
      <c r="AA7" s="505">
        <v>23</v>
      </c>
      <c r="AB7" s="505"/>
      <c r="AC7" s="505"/>
      <c r="AD7" s="505"/>
      <c r="AE7" s="505"/>
      <c r="AF7" s="505">
        <v>13</v>
      </c>
      <c r="AG7" s="505"/>
      <c r="AH7" s="505"/>
      <c r="AI7" s="505"/>
      <c r="AJ7" s="505"/>
      <c r="AK7" s="505">
        <v>4</v>
      </c>
      <c r="AL7" s="505"/>
      <c r="AM7" s="505"/>
      <c r="AN7" s="505"/>
      <c r="AO7" s="505"/>
      <c r="AP7" s="505">
        <v>31</v>
      </c>
      <c r="AQ7" s="505"/>
      <c r="AR7" s="505"/>
      <c r="AS7" s="505"/>
      <c r="AT7" s="505"/>
    </row>
    <row r="8" spans="1:46" ht="17.25" customHeight="1">
      <c r="A8" s="508">
        <v>18</v>
      </c>
      <c r="B8" s="508"/>
      <c r="C8" s="508"/>
      <c r="D8" s="508"/>
      <c r="E8" s="508"/>
      <c r="F8" s="509"/>
      <c r="G8" s="505">
        <v>176</v>
      </c>
      <c r="H8" s="505"/>
      <c r="I8" s="505"/>
      <c r="J8" s="505"/>
      <c r="K8" s="505"/>
      <c r="L8" s="505">
        <v>26</v>
      </c>
      <c r="M8" s="505"/>
      <c r="N8" s="505"/>
      <c r="O8" s="505"/>
      <c r="P8" s="505"/>
      <c r="Q8" s="505">
        <v>34</v>
      </c>
      <c r="R8" s="505"/>
      <c r="S8" s="505"/>
      <c r="T8" s="505"/>
      <c r="U8" s="505"/>
      <c r="V8" s="505">
        <v>56</v>
      </c>
      <c r="W8" s="505"/>
      <c r="X8" s="505"/>
      <c r="Y8" s="505"/>
      <c r="Z8" s="505"/>
      <c r="AA8" s="505">
        <v>16</v>
      </c>
      <c r="AB8" s="505"/>
      <c r="AC8" s="505"/>
      <c r="AD8" s="505"/>
      <c r="AE8" s="505"/>
      <c r="AF8" s="505">
        <v>16</v>
      </c>
      <c r="AG8" s="505"/>
      <c r="AH8" s="505"/>
      <c r="AI8" s="505"/>
      <c r="AJ8" s="505"/>
      <c r="AK8" s="505">
        <v>1</v>
      </c>
      <c r="AL8" s="505"/>
      <c r="AM8" s="505"/>
      <c r="AN8" s="505"/>
      <c r="AO8" s="505"/>
      <c r="AP8" s="505">
        <v>27</v>
      </c>
      <c r="AQ8" s="505"/>
      <c r="AR8" s="505"/>
      <c r="AS8" s="505"/>
      <c r="AT8" s="505"/>
    </row>
    <row r="9" spans="1:46" ht="17.25" customHeight="1">
      <c r="A9" s="493">
        <v>19</v>
      </c>
      <c r="B9" s="493"/>
      <c r="C9" s="493"/>
      <c r="D9" s="493"/>
      <c r="E9" s="493"/>
      <c r="F9" s="494"/>
      <c r="G9" s="512">
        <v>159</v>
      </c>
      <c r="H9" s="505"/>
      <c r="I9" s="505"/>
      <c r="J9" s="505"/>
      <c r="K9" s="505"/>
      <c r="L9" s="505">
        <v>19</v>
      </c>
      <c r="M9" s="505"/>
      <c r="N9" s="505"/>
      <c r="O9" s="505"/>
      <c r="P9" s="505"/>
      <c r="Q9" s="505">
        <v>34</v>
      </c>
      <c r="R9" s="505"/>
      <c r="S9" s="505"/>
      <c r="T9" s="505"/>
      <c r="U9" s="505"/>
      <c r="V9" s="505">
        <v>53</v>
      </c>
      <c r="W9" s="505"/>
      <c r="X9" s="505"/>
      <c r="Y9" s="505"/>
      <c r="Z9" s="505"/>
      <c r="AA9" s="505">
        <v>11</v>
      </c>
      <c r="AB9" s="505"/>
      <c r="AC9" s="505"/>
      <c r="AD9" s="505"/>
      <c r="AE9" s="505"/>
      <c r="AF9" s="505">
        <v>11</v>
      </c>
      <c r="AG9" s="505"/>
      <c r="AH9" s="505"/>
      <c r="AI9" s="505"/>
      <c r="AJ9" s="505"/>
      <c r="AK9" s="505">
        <v>4</v>
      </c>
      <c r="AL9" s="505"/>
      <c r="AM9" s="505"/>
      <c r="AN9" s="505"/>
      <c r="AO9" s="505"/>
      <c r="AP9" s="505">
        <v>27</v>
      </c>
      <c r="AQ9" s="505"/>
      <c r="AR9" s="505"/>
      <c r="AS9" s="505"/>
      <c r="AT9" s="505"/>
    </row>
    <row r="10" spans="1:46" ht="17.25" customHeight="1">
      <c r="A10" s="510">
        <v>20</v>
      </c>
      <c r="B10" s="510"/>
      <c r="C10" s="510"/>
      <c r="D10" s="510"/>
      <c r="E10" s="510"/>
      <c r="F10" s="511"/>
      <c r="G10" s="527">
        <f>SUM(L10:AT10)</f>
        <v>131</v>
      </c>
      <c r="H10" s="523"/>
      <c r="I10" s="523"/>
      <c r="J10" s="523"/>
      <c r="K10" s="523"/>
      <c r="L10" s="523">
        <v>17</v>
      </c>
      <c r="M10" s="523"/>
      <c r="N10" s="523"/>
      <c r="O10" s="523"/>
      <c r="P10" s="523"/>
      <c r="Q10" s="523">
        <v>19</v>
      </c>
      <c r="R10" s="523"/>
      <c r="S10" s="523"/>
      <c r="T10" s="523"/>
      <c r="U10" s="523"/>
      <c r="V10" s="523">
        <v>42</v>
      </c>
      <c r="W10" s="523"/>
      <c r="X10" s="523"/>
      <c r="Y10" s="523"/>
      <c r="Z10" s="523"/>
      <c r="AA10" s="523">
        <v>13</v>
      </c>
      <c r="AB10" s="523"/>
      <c r="AC10" s="523"/>
      <c r="AD10" s="523"/>
      <c r="AE10" s="523"/>
      <c r="AF10" s="523">
        <v>10</v>
      </c>
      <c r="AG10" s="523"/>
      <c r="AH10" s="523"/>
      <c r="AI10" s="523"/>
      <c r="AJ10" s="523"/>
      <c r="AK10" s="523">
        <v>4</v>
      </c>
      <c r="AL10" s="523"/>
      <c r="AM10" s="523"/>
      <c r="AN10" s="523"/>
      <c r="AO10" s="523"/>
      <c r="AP10" s="523">
        <v>26</v>
      </c>
      <c r="AQ10" s="523"/>
      <c r="AR10" s="523"/>
      <c r="AS10" s="523"/>
      <c r="AT10" s="523"/>
    </row>
    <row r="11" spans="1:43" ht="13.5" customHeight="1">
      <c r="A11" s="12" t="s">
        <v>148</v>
      </c>
      <c r="B11" s="8"/>
      <c r="C11" s="10"/>
      <c r="D11" s="13"/>
      <c r="E11" s="10"/>
      <c r="F11" s="13"/>
      <c r="G11" s="10"/>
      <c r="H11" s="13"/>
      <c r="I11" s="11"/>
      <c r="J11" s="11"/>
      <c r="K11" s="10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</row>
    <row r="12" spans="1:43" ht="18.75" customHeight="1">
      <c r="A12" s="8"/>
      <c r="B12" s="8"/>
      <c r="C12" s="10"/>
      <c r="D12" s="13"/>
      <c r="E12" s="10"/>
      <c r="F12" s="13"/>
      <c r="G12" s="10"/>
      <c r="H12" s="13"/>
      <c r="I12" s="11"/>
      <c r="J12" s="11"/>
      <c r="K12" s="10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</row>
    <row r="13" spans="1:59" ht="18" customHeight="1">
      <c r="A13" s="522" t="s">
        <v>835</v>
      </c>
      <c r="B13" s="522"/>
      <c r="C13" s="522"/>
      <c r="D13" s="522"/>
      <c r="E13" s="522"/>
      <c r="F13" s="522"/>
      <c r="G13" s="522"/>
      <c r="H13" s="522"/>
      <c r="I13" s="522"/>
      <c r="J13" s="522"/>
      <c r="K13" s="522"/>
      <c r="L13" s="522"/>
      <c r="M13" s="522"/>
      <c r="N13" s="522"/>
      <c r="O13" s="522"/>
      <c r="P13" s="522"/>
      <c r="Q13" s="522"/>
      <c r="R13" s="522"/>
      <c r="S13" s="522"/>
      <c r="T13" s="522"/>
      <c r="U13" s="522"/>
      <c r="V13" s="522"/>
      <c r="W13" s="522"/>
      <c r="X13" s="522"/>
      <c r="Y13" s="522"/>
      <c r="Z13" s="522"/>
      <c r="AA13" s="522"/>
      <c r="AB13" s="522"/>
      <c r="AC13" s="522"/>
      <c r="AD13" s="522"/>
      <c r="AE13" s="522"/>
      <c r="AF13" s="522"/>
      <c r="AG13" s="522"/>
      <c r="AH13" s="522"/>
      <c r="AI13" s="522"/>
      <c r="AJ13" s="522"/>
      <c r="AK13" s="522"/>
      <c r="AL13" s="522"/>
      <c r="AM13" s="522"/>
      <c r="AN13" s="522"/>
      <c r="AO13" s="522"/>
      <c r="AP13" s="522"/>
      <c r="AQ13" s="522"/>
      <c r="AR13" s="522"/>
      <c r="AS13" s="522"/>
      <c r="AT13" s="522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</row>
    <row r="14" spans="1:43" ht="15" customHeight="1">
      <c r="A14" s="8"/>
      <c r="B14" s="8"/>
      <c r="C14" s="10"/>
      <c r="D14" s="13"/>
      <c r="E14" s="10"/>
      <c r="F14" s="13"/>
      <c r="G14" s="11"/>
      <c r="H14" s="11"/>
      <c r="I14" s="11"/>
      <c r="J14" s="11"/>
      <c r="K14" s="10"/>
      <c r="L14" s="10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9"/>
      <c r="AG14" s="9"/>
      <c r="AH14" s="9"/>
      <c r="AI14" s="9"/>
      <c r="AJ14" s="9"/>
      <c r="AK14" s="9"/>
      <c r="AL14" s="14"/>
      <c r="AM14" s="14"/>
      <c r="AN14" s="14"/>
      <c r="AO14" s="14"/>
      <c r="AP14" s="14"/>
      <c r="AQ14" s="14"/>
    </row>
    <row r="15" spans="1:52" ht="15" customHeight="1" thickBot="1">
      <c r="A15" s="8"/>
      <c r="B15" s="8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Z15" s="7"/>
    </row>
    <row r="16" spans="1:59" ht="12.75" customHeight="1">
      <c r="A16" s="498" t="s">
        <v>127</v>
      </c>
      <c r="B16" s="498"/>
      <c r="C16" s="498"/>
      <c r="D16" s="498"/>
      <c r="E16" s="498"/>
      <c r="F16" s="499"/>
      <c r="G16" s="497" t="s">
        <v>149</v>
      </c>
      <c r="H16" s="498"/>
      <c r="I16" s="498"/>
      <c r="J16" s="499"/>
      <c r="K16" s="525" t="s">
        <v>150</v>
      </c>
      <c r="L16" s="520"/>
      <c r="M16" s="520"/>
      <c r="N16" s="520" t="s">
        <v>151</v>
      </c>
      <c r="O16" s="520"/>
      <c r="P16" s="520"/>
      <c r="Q16" s="520" t="s">
        <v>152</v>
      </c>
      <c r="R16" s="520"/>
      <c r="S16" s="520"/>
      <c r="T16" s="520" t="s">
        <v>153</v>
      </c>
      <c r="U16" s="520"/>
      <c r="V16" s="520"/>
      <c r="W16" s="520" t="s">
        <v>154</v>
      </c>
      <c r="X16" s="520"/>
      <c r="Y16" s="520"/>
      <c r="Z16" s="520" t="s">
        <v>155</v>
      </c>
      <c r="AA16" s="520"/>
      <c r="AB16" s="520"/>
      <c r="AC16" s="525" t="s">
        <v>156</v>
      </c>
      <c r="AD16" s="520"/>
      <c r="AE16" s="520"/>
      <c r="AF16" s="520" t="s">
        <v>157</v>
      </c>
      <c r="AG16" s="520"/>
      <c r="AH16" s="520"/>
      <c r="AI16" s="520" t="s">
        <v>158</v>
      </c>
      <c r="AJ16" s="520"/>
      <c r="AK16" s="520"/>
      <c r="AL16" s="525" t="s">
        <v>159</v>
      </c>
      <c r="AM16" s="528"/>
      <c r="AN16" s="529"/>
      <c r="AO16" s="520" t="s">
        <v>130</v>
      </c>
      <c r="AP16" s="520"/>
      <c r="AQ16" s="520"/>
      <c r="AR16" s="525" t="s">
        <v>160</v>
      </c>
      <c r="AS16" s="520"/>
      <c r="AT16" s="497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</row>
    <row r="17" spans="1:59" ht="12.75" customHeight="1">
      <c r="A17" s="508"/>
      <c r="B17" s="508"/>
      <c r="C17" s="508"/>
      <c r="D17" s="508"/>
      <c r="E17" s="508"/>
      <c r="F17" s="509"/>
      <c r="G17" s="514"/>
      <c r="H17" s="508"/>
      <c r="I17" s="508"/>
      <c r="J17" s="509"/>
      <c r="K17" s="526"/>
      <c r="L17" s="526"/>
      <c r="M17" s="526"/>
      <c r="N17" s="526"/>
      <c r="O17" s="526"/>
      <c r="P17" s="526"/>
      <c r="Q17" s="526"/>
      <c r="R17" s="526"/>
      <c r="S17" s="526"/>
      <c r="T17" s="526"/>
      <c r="U17" s="526"/>
      <c r="V17" s="526"/>
      <c r="W17" s="526"/>
      <c r="X17" s="526"/>
      <c r="Y17" s="526"/>
      <c r="Z17" s="526"/>
      <c r="AA17" s="526"/>
      <c r="AB17" s="526"/>
      <c r="AC17" s="526"/>
      <c r="AD17" s="526"/>
      <c r="AE17" s="526"/>
      <c r="AF17" s="526"/>
      <c r="AG17" s="526"/>
      <c r="AH17" s="526"/>
      <c r="AI17" s="526"/>
      <c r="AJ17" s="526"/>
      <c r="AK17" s="526"/>
      <c r="AL17" s="530"/>
      <c r="AM17" s="531"/>
      <c r="AN17" s="532"/>
      <c r="AO17" s="526"/>
      <c r="AP17" s="526"/>
      <c r="AQ17" s="526"/>
      <c r="AR17" s="526"/>
      <c r="AS17" s="526"/>
      <c r="AT17" s="514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</row>
    <row r="18" spans="1:59" ht="12.75" customHeight="1">
      <c r="A18" s="501"/>
      <c r="B18" s="501"/>
      <c r="C18" s="501"/>
      <c r="D18" s="501"/>
      <c r="E18" s="501"/>
      <c r="F18" s="502"/>
      <c r="G18" s="500"/>
      <c r="H18" s="501"/>
      <c r="I18" s="501"/>
      <c r="J18" s="502"/>
      <c r="K18" s="521"/>
      <c r="L18" s="521"/>
      <c r="M18" s="521"/>
      <c r="N18" s="521"/>
      <c r="O18" s="521"/>
      <c r="P18" s="521"/>
      <c r="Q18" s="521"/>
      <c r="R18" s="521"/>
      <c r="S18" s="521"/>
      <c r="T18" s="521"/>
      <c r="U18" s="521"/>
      <c r="V18" s="521"/>
      <c r="W18" s="521"/>
      <c r="X18" s="521"/>
      <c r="Y18" s="521"/>
      <c r="Z18" s="521"/>
      <c r="AA18" s="521"/>
      <c r="AB18" s="521"/>
      <c r="AC18" s="521"/>
      <c r="AD18" s="521"/>
      <c r="AE18" s="521"/>
      <c r="AF18" s="521"/>
      <c r="AG18" s="521"/>
      <c r="AH18" s="521"/>
      <c r="AI18" s="521"/>
      <c r="AJ18" s="521"/>
      <c r="AK18" s="521"/>
      <c r="AL18" s="533"/>
      <c r="AM18" s="534"/>
      <c r="AN18" s="535"/>
      <c r="AO18" s="521"/>
      <c r="AP18" s="521"/>
      <c r="AQ18" s="521"/>
      <c r="AR18" s="521"/>
      <c r="AS18" s="521"/>
      <c r="AT18" s="500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</row>
    <row r="19" spans="1:59" ht="16.5" customHeight="1">
      <c r="A19" s="508" t="s">
        <v>558</v>
      </c>
      <c r="B19" s="508"/>
      <c r="C19" s="508"/>
      <c r="D19" s="508"/>
      <c r="E19" s="508"/>
      <c r="F19" s="509"/>
      <c r="G19" s="515">
        <v>1360</v>
      </c>
      <c r="H19" s="516"/>
      <c r="I19" s="516"/>
      <c r="J19" s="516"/>
      <c r="K19" s="516">
        <v>377</v>
      </c>
      <c r="L19" s="516"/>
      <c r="M19" s="516"/>
      <c r="N19" s="516">
        <v>287</v>
      </c>
      <c r="O19" s="516"/>
      <c r="P19" s="516"/>
      <c r="Q19" s="516">
        <v>46</v>
      </c>
      <c r="R19" s="516"/>
      <c r="S19" s="516"/>
      <c r="T19" s="516">
        <v>28</v>
      </c>
      <c r="U19" s="516"/>
      <c r="V19" s="516"/>
      <c r="W19" s="516">
        <v>6</v>
      </c>
      <c r="X19" s="516"/>
      <c r="Y19" s="516"/>
      <c r="Z19" s="516">
        <v>281</v>
      </c>
      <c r="AA19" s="516"/>
      <c r="AB19" s="516"/>
      <c r="AC19" s="516">
        <v>118</v>
      </c>
      <c r="AD19" s="516"/>
      <c r="AE19" s="516"/>
      <c r="AF19" s="516">
        <v>21</v>
      </c>
      <c r="AG19" s="516"/>
      <c r="AH19" s="516"/>
      <c r="AI19" s="516">
        <v>27</v>
      </c>
      <c r="AJ19" s="516"/>
      <c r="AK19" s="516"/>
      <c r="AL19" s="516">
        <v>35</v>
      </c>
      <c r="AM19" s="516"/>
      <c r="AN19" s="516"/>
      <c r="AO19" s="516">
        <v>125</v>
      </c>
      <c r="AP19" s="516"/>
      <c r="AQ19" s="516"/>
      <c r="AR19" s="516">
        <v>9</v>
      </c>
      <c r="AS19" s="516"/>
      <c r="AT19" s="516"/>
      <c r="AU19" s="10"/>
      <c r="AV19" s="10"/>
      <c r="AW19" s="10"/>
      <c r="AX19" s="10"/>
      <c r="AY19" s="10"/>
      <c r="AZ19" s="10"/>
      <c r="BA19" s="10"/>
      <c r="BB19" s="11"/>
      <c r="BC19" s="11"/>
      <c r="BD19" s="11"/>
      <c r="BE19" s="10"/>
      <c r="BF19" s="10"/>
      <c r="BG19" s="10"/>
    </row>
    <row r="20" spans="1:59" ht="16.5" customHeight="1">
      <c r="A20" s="508">
        <v>17</v>
      </c>
      <c r="B20" s="508"/>
      <c r="C20" s="508"/>
      <c r="D20" s="508"/>
      <c r="E20" s="508"/>
      <c r="F20" s="509"/>
      <c r="G20" s="495">
        <v>1344</v>
      </c>
      <c r="H20" s="496"/>
      <c r="I20" s="496"/>
      <c r="J20" s="496"/>
      <c r="K20" s="491">
        <v>365</v>
      </c>
      <c r="L20" s="492"/>
      <c r="M20" s="492"/>
      <c r="N20" s="491">
        <v>224</v>
      </c>
      <c r="O20" s="492"/>
      <c r="P20" s="492"/>
      <c r="Q20" s="491">
        <v>41</v>
      </c>
      <c r="R20" s="492"/>
      <c r="S20" s="492"/>
      <c r="T20" s="491">
        <v>27</v>
      </c>
      <c r="U20" s="492"/>
      <c r="V20" s="492"/>
      <c r="W20" s="491">
        <v>3</v>
      </c>
      <c r="X20" s="492"/>
      <c r="Y20" s="492"/>
      <c r="Z20" s="491">
        <v>348</v>
      </c>
      <c r="AA20" s="492"/>
      <c r="AB20" s="492"/>
      <c r="AC20" s="491">
        <v>116</v>
      </c>
      <c r="AD20" s="492"/>
      <c r="AE20" s="492"/>
      <c r="AF20" s="491">
        <v>26</v>
      </c>
      <c r="AG20" s="492"/>
      <c r="AH20" s="492"/>
      <c r="AI20" s="491">
        <v>19</v>
      </c>
      <c r="AJ20" s="492"/>
      <c r="AK20" s="492"/>
      <c r="AL20" s="491">
        <v>26</v>
      </c>
      <c r="AM20" s="492"/>
      <c r="AN20" s="492"/>
      <c r="AO20" s="491">
        <v>137</v>
      </c>
      <c r="AP20" s="492"/>
      <c r="AQ20" s="492"/>
      <c r="AR20" s="491">
        <v>12</v>
      </c>
      <c r="AS20" s="492"/>
      <c r="AT20" s="492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</row>
    <row r="21" spans="1:59" ht="16.5" customHeight="1">
      <c r="A21" s="508">
        <v>18</v>
      </c>
      <c r="B21" s="508"/>
      <c r="C21" s="508"/>
      <c r="D21" s="508"/>
      <c r="E21" s="508"/>
      <c r="F21" s="509"/>
      <c r="G21" s="496">
        <v>1296</v>
      </c>
      <c r="H21" s="496"/>
      <c r="I21" s="496"/>
      <c r="J21" s="496"/>
      <c r="K21" s="491">
        <v>349</v>
      </c>
      <c r="L21" s="492"/>
      <c r="M21" s="492"/>
      <c r="N21" s="491">
        <v>216</v>
      </c>
      <c r="O21" s="492"/>
      <c r="P21" s="492"/>
      <c r="Q21" s="491">
        <v>26</v>
      </c>
      <c r="R21" s="492"/>
      <c r="S21" s="492"/>
      <c r="T21" s="491">
        <v>32</v>
      </c>
      <c r="U21" s="492"/>
      <c r="V21" s="492"/>
      <c r="W21" s="491">
        <v>9</v>
      </c>
      <c r="X21" s="492"/>
      <c r="Y21" s="492"/>
      <c r="Z21" s="491">
        <v>297</v>
      </c>
      <c r="AA21" s="492"/>
      <c r="AB21" s="492"/>
      <c r="AC21" s="491">
        <v>104</v>
      </c>
      <c r="AD21" s="492"/>
      <c r="AE21" s="492"/>
      <c r="AF21" s="491">
        <v>14</v>
      </c>
      <c r="AG21" s="492"/>
      <c r="AH21" s="492"/>
      <c r="AI21" s="491">
        <v>29</v>
      </c>
      <c r="AJ21" s="492"/>
      <c r="AK21" s="492"/>
      <c r="AL21" s="491">
        <v>26</v>
      </c>
      <c r="AM21" s="492"/>
      <c r="AN21" s="492"/>
      <c r="AO21" s="491">
        <v>190</v>
      </c>
      <c r="AP21" s="492"/>
      <c r="AQ21" s="492"/>
      <c r="AR21" s="491">
        <v>4</v>
      </c>
      <c r="AS21" s="492"/>
      <c r="AT21" s="492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</row>
    <row r="22" spans="1:59" ht="16.5" customHeight="1">
      <c r="A22" s="493">
        <v>19</v>
      </c>
      <c r="B22" s="493"/>
      <c r="C22" s="493"/>
      <c r="D22" s="493"/>
      <c r="E22" s="493"/>
      <c r="F22" s="494"/>
      <c r="G22" s="495">
        <v>1282</v>
      </c>
      <c r="H22" s="496"/>
      <c r="I22" s="496"/>
      <c r="J22" s="496"/>
      <c r="K22" s="491">
        <v>315</v>
      </c>
      <c r="L22" s="492"/>
      <c r="M22" s="492"/>
      <c r="N22" s="491">
        <v>227</v>
      </c>
      <c r="O22" s="492"/>
      <c r="P22" s="492"/>
      <c r="Q22" s="491">
        <v>34</v>
      </c>
      <c r="R22" s="492"/>
      <c r="S22" s="492"/>
      <c r="T22" s="491">
        <v>24</v>
      </c>
      <c r="U22" s="492"/>
      <c r="V22" s="492"/>
      <c r="W22" s="491">
        <v>6</v>
      </c>
      <c r="X22" s="492"/>
      <c r="Y22" s="492"/>
      <c r="Z22" s="491">
        <v>280</v>
      </c>
      <c r="AA22" s="492"/>
      <c r="AB22" s="492"/>
      <c r="AC22" s="491">
        <v>82</v>
      </c>
      <c r="AD22" s="492"/>
      <c r="AE22" s="492"/>
      <c r="AF22" s="491">
        <v>6</v>
      </c>
      <c r="AG22" s="492"/>
      <c r="AH22" s="492"/>
      <c r="AI22" s="491">
        <v>34</v>
      </c>
      <c r="AJ22" s="492"/>
      <c r="AK22" s="492"/>
      <c r="AL22" s="491">
        <v>23</v>
      </c>
      <c r="AM22" s="492"/>
      <c r="AN22" s="492"/>
      <c r="AO22" s="491">
        <v>248</v>
      </c>
      <c r="AP22" s="492"/>
      <c r="AQ22" s="492"/>
      <c r="AR22" s="491">
        <v>3</v>
      </c>
      <c r="AS22" s="492"/>
      <c r="AT22" s="492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</row>
    <row r="23" spans="1:59" ht="16.5" customHeight="1">
      <c r="A23" s="510">
        <v>20</v>
      </c>
      <c r="B23" s="510"/>
      <c r="C23" s="510"/>
      <c r="D23" s="510"/>
      <c r="E23" s="510"/>
      <c r="F23" s="511"/>
      <c r="G23" s="517">
        <f>SUM(K23:AT23)</f>
        <v>1272</v>
      </c>
      <c r="H23" s="518"/>
      <c r="I23" s="518"/>
      <c r="J23" s="518"/>
      <c r="K23" s="503">
        <v>367</v>
      </c>
      <c r="L23" s="504"/>
      <c r="M23" s="504"/>
      <c r="N23" s="503">
        <v>169</v>
      </c>
      <c r="O23" s="504"/>
      <c r="P23" s="504"/>
      <c r="Q23" s="503">
        <v>57</v>
      </c>
      <c r="R23" s="504"/>
      <c r="S23" s="504"/>
      <c r="T23" s="503">
        <v>37</v>
      </c>
      <c r="U23" s="504"/>
      <c r="V23" s="504"/>
      <c r="W23" s="503">
        <v>3</v>
      </c>
      <c r="X23" s="504"/>
      <c r="Y23" s="504"/>
      <c r="Z23" s="503">
        <v>320</v>
      </c>
      <c r="AA23" s="504"/>
      <c r="AB23" s="504"/>
      <c r="AC23" s="503">
        <v>91</v>
      </c>
      <c r="AD23" s="504"/>
      <c r="AE23" s="504"/>
      <c r="AF23" s="503">
        <v>9</v>
      </c>
      <c r="AG23" s="504"/>
      <c r="AH23" s="504"/>
      <c r="AI23" s="503">
        <v>28</v>
      </c>
      <c r="AJ23" s="504"/>
      <c r="AK23" s="504"/>
      <c r="AL23" s="503">
        <v>17</v>
      </c>
      <c r="AM23" s="504"/>
      <c r="AN23" s="504"/>
      <c r="AO23" s="503">
        <v>162</v>
      </c>
      <c r="AP23" s="504"/>
      <c r="AQ23" s="504"/>
      <c r="AR23" s="503">
        <v>12</v>
      </c>
      <c r="AS23" s="504"/>
      <c r="AT23" s="504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</row>
    <row r="24" spans="1:59" ht="13.5" customHeight="1">
      <c r="A24" s="17" t="s">
        <v>148</v>
      </c>
      <c r="B24" s="18"/>
      <c r="C24" s="18"/>
      <c r="D24" s="18"/>
      <c r="E24" s="18"/>
      <c r="H24" s="19"/>
      <c r="I24" s="19"/>
      <c r="J24" s="19"/>
      <c r="K24" s="8"/>
      <c r="L24" s="8"/>
      <c r="M24" s="8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</row>
    <row r="25" spans="2:43" ht="18.75" customHeight="1">
      <c r="B25" s="18"/>
      <c r="C25" s="18"/>
      <c r="D25" s="18"/>
      <c r="E25" s="18"/>
      <c r="H25" s="19"/>
      <c r="I25" s="19"/>
      <c r="J25" s="19"/>
      <c r="K25" s="8"/>
      <c r="L25" s="8"/>
      <c r="M25" s="8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1"/>
      <c r="AD25" s="11"/>
      <c r="AE25" s="11"/>
      <c r="AF25" s="11"/>
      <c r="AG25" s="11"/>
      <c r="AH25" s="10"/>
      <c r="AI25" s="10"/>
      <c r="AJ25" s="10"/>
      <c r="AK25" s="10"/>
      <c r="AL25" s="10"/>
      <c r="AM25" s="11"/>
      <c r="AN25" s="11"/>
      <c r="AO25" s="11"/>
      <c r="AP25" s="11"/>
      <c r="AQ25" s="11"/>
    </row>
    <row r="26" spans="1:46" ht="16.5" customHeight="1">
      <c r="A26" s="522" t="s">
        <v>836</v>
      </c>
      <c r="B26" s="522"/>
      <c r="C26" s="522"/>
      <c r="D26" s="522"/>
      <c r="E26" s="522"/>
      <c r="F26" s="522"/>
      <c r="G26" s="522"/>
      <c r="H26" s="522"/>
      <c r="I26" s="522"/>
      <c r="J26" s="522"/>
      <c r="K26" s="522"/>
      <c r="L26" s="522"/>
      <c r="M26" s="522"/>
      <c r="N26" s="522"/>
      <c r="O26" s="522"/>
      <c r="P26" s="522"/>
      <c r="Q26" s="522"/>
      <c r="R26" s="522"/>
      <c r="S26" s="522"/>
      <c r="T26" s="522"/>
      <c r="U26" s="522"/>
      <c r="V26" s="522"/>
      <c r="W26" s="522"/>
      <c r="X26" s="522"/>
      <c r="Y26" s="522"/>
      <c r="Z26" s="522"/>
      <c r="AA26" s="522"/>
      <c r="AB26" s="522"/>
      <c r="AC26" s="522"/>
      <c r="AD26" s="522"/>
      <c r="AE26" s="522"/>
      <c r="AF26" s="522"/>
      <c r="AG26" s="522"/>
      <c r="AH26" s="522"/>
      <c r="AI26" s="522"/>
      <c r="AJ26" s="522"/>
      <c r="AK26" s="522"/>
      <c r="AL26" s="522"/>
      <c r="AM26" s="522"/>
      <c r="AN26" s="522"/>
      <c r="AO26" s="522"/>
      <c r="AP26" s="522"/>
      <c r="AQ26" s="522"/>
      <c r="AR26" s="522"/>
      <c r="AS26" s="522"/>
      <c r="AT26" s="522"/>
    </row>
    <row r="27" spans="2:50" ht="15" customHeight="1">
      <c r="B27" s="18"/>
      <c r="C27" s="18"/>
      <c r="D27" s="18"/>
      <c r="E27" s="18"/>
      <c r="H27" s="19"/>
      <c r="I27" s="19"/>
      <c r="J27" s="19"/>
      <c r="K27" s="19"/>
      <c r="L27" s="19"/>
      <c r="M27" s="19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0"/>
      <c r="AN27" s="10"/>
      <c r="AO27" s="10"/>
      <c r="AP27" s="10"/>
      <c r="AQ27" s="10"/>
      <c r="AX27" s="7"/>
    </row>
    <row r="28" spans="1:59" ht="15" customHeight="1" thickBot="1">
      <c r="A28" s="3"/>
      <c r="B28" s="18"/>
      <c r="C28" s="18"/>
      <c r="D28" s="18"/>
      <c r="E28" s="18"/>
      <c r="H28" s="20"/>
      <c r="I28" s="20"/>
      <c r="J28" s="20"/>
      <c r="K28" s="20"/>
      <c r="L28" s="20"/>
      <c r="M28" s="20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</row>
    <row r="29" spans="1:59" ht="16.5" customHeight="1">
      <c r="A29" s="498" t="s">
        <v>127</v>
      </c>
      <c r="B29" s="498"/>
      <c r="C29" s="498"/>
      <c r="D29" s="498"/>
      <c r="E29" s="498"/>
      <c r="F29" s="499"/>
      <c r="G29" s="497" t="s">
        <v>161</v>
      </c>
      <c r="H29" s="498"/>
      <c r="I29" s="498"/>
      <c r="J29" s="498"/>
      <c r="K29" s="498"/>
      <c r="L29" s="499"/>
      <c r="M29" s="507" t="s">
        <v>8</v>
      </c>
      <c r="N29" s="498"/>
      <c r="O29" s="498"/>
      <c r="P29" s="498"/>
      <c r="Q29" s="498"/>
      <c r="R29" s="499"/>
      <c r="S29" s="497" t="s">
        <v>9</v>
      </c>
      <c r="T29" s="498"/>
      <c r="U29" s="498"/>
      <c r="V29" s="498"/>
      <c r="W29" s="498"/>
      <c r="X29" s="499"/>
      <c r="Y29" s="497" t="s">
        <v>131</v>
      </c>
      <c r="Z29" s="498"/>
      <c r="AA29" s="498"/>
      <c r="AB29" s="498"/>
      <c r="AC29" s="498"/>
      <c r="AD29" s="499"/>
      <c r="AE29" s="497" t="s">
        <v>132</v>
      </c>
      <c r="AF29" s="498"/>
      <c r="AG29" s="498"/>
      <c r="AH29" s="498"/>
      <c r="AI29" s="499"/>
      <c r="AJ29" s="536" t="s">
        <v>133</v>
      </c>
      <c r="AK29" s="537"/>
      <c r="AL29" s="537"/>
      <c r="AM29" s="537"/>
      <c r="AN29" s="537"/>
      <c r="AO29" s="538"/>
      <c r="AP29" s="497" t="s">
        <v>10</v>
      </c>
      <c r="AQ29" s="498"/>
      <c r="AR29" s="498"/>
      <c r="AS29" s="498"/>
      <c r="AT29" s="498"/>
      <c r="AU29" s="8"/>
      <c r="AV29" s="8"/>
      <c r="AW29" s="22"/>
      <c r="AX29" s="22"/>
      <c r="AY29" s="22"/>
      <c r="AZ29" s="22"/>
      <c r="BA29" s="22"/>
      <c r="BB29" s="22"/>
      <c r="BC29" s="8"/>
      <c r="BD29" s="8"/>
      <c r="BE29" s="8"/>
      <c r="BF29" s="8"/>
      <c r="BG29" s="8"/>
    </row>
    <row r="30" spans="1:59" ht="16.5" customHeight="1">
      <c r="A30" s="501"/>
      <c r="B30" s="501"/>
      <c r="C30" s="501"/>
      <c r="D30" s="501"/>
      <c r="E30" s="501"/>
      <c r="F30" s="502"/>
      <c r="G30" s="500"/>
      <c r="H30" s="501"/>
      <c r="I30" s="501"/>
      <c r="J30" s="501"/>
      <c r="K30" s="501"/>
      <c r="L30" s="502"/>
      <c r="M30" s="500"/>
      <c r="N30" s="501"/>
      <c r="O30" s="501"/>
      <c r="P30" s="501"/>
      <c r="Q30" s="501"/>
      <c r="R30" s="502"/>
      <c r="S30" s="500"/>
      <c r="T30" s="501"/>
      <c r="U30" s="501"/>
      <c r="V30" s="501"/>
      <c r="W30" s="501"/>
      <c r="X30" s="502"/>
      <c r="Y30" s="500"/>
      <c r="Z30" s="501"/>
      <c r="AA30" s="501"/>
      <c r="AB30" s="501"/>
      <c r="AC30" s="501"/>
      <c r="AD30" s="502"/>
      <c r="AE30" s="500"/>
      <c r="AF30" s="501"/>
      <c r="AG30" s="501"/>
      <c r="AH30" s="501"/>
      <c r="AI30" s="502"/>
      <c r="AJ30" s="539"/>
      <c r="AK30" s="540"/>
      <c r="AL30" s="540"/>
      <c r="AM30" s="540"/>
      <c r="AN30" s="540"/>
      <c r="AO30" s="541"/>
      <c r="AP30" s="500"/>
      <c r="AQ30" s="501"/>
      <c r="AR30" s="501"/>
      <c r="AS30" s="501"/>
      <c r="AT30" s="501"/>
      <c r="AU30" s="22"/>
      <c r="AV30" s="22"/>
      <c r="AW30" s="8"/>
      <c r="AX30" s="8"/>
      <c r="AY30" s="8"/>
      <c r="AZ30" s="8"/>
      <c r="BA30" s="8"/>
      <c r="BB30" s="8"/>
      <c r="BC30" s="22"/>
      <c r="BD30" s="22"/>
      <c r="BE30" s="22"/>
      <c r="BF30" s="22"/>
      <c r="BG30" s="22"/>
    </row>
    <row r="31" spans="1:59" ht="16.5" customHeight="1">
      <c r="A31" s="508" t="s">
        <v>558</v>
      </c>
      <c r="B31" s="508"/>
      <c r="C31" s="508"/>
      <c r="D31" s="508"/>
      <c r="E31" s="508"/>
      <c r="F31" s="509"/>
      <c r="G31" s="512">
        <v>627</v>
      </c>
      <c r="H31" s="505"/>
      <c r="I31" s="505"/>
      <c r="J31" s="505"/>
      <c r="K31" s="505"/>
      <c r="L31" s="505"/>
      <c r="M31" s="505">
        <v>190</v>
      </c>
      <c r="N31" s="505"/>
      <c r="O31" s="505"/>
      <c r="P31" s="505"/>
      <c r="Q31" s="505"/>
      <c r="R31" s="505"/>
      <c r="S31" s="505">
        <v>121</v>
      </c>
      <c r="T31" s="505"/>
      <c r="U31" s="505"/>
      <c r="V31" s="505"/>
      <c r="W31" s="505"/>
      <c r="X31" s="505"/>
      <c r="Y31" s="505">
        <v>69</v>
      </c>
      <c r="Z31" s="505"/>
      <c r="AA31" s="505"/>
      <c r="AB31" s="505"/>
      <c r="AC31" s="505"/>
      <c r="AD31" s="505"/>
      <c r="AE31" s="505">
        <v>54</v>
      </c>
      <c r="AF31" s="505"/>
      <c r="AG31" s="505"/>
      <c r="AH31" s="505"/>
      <c r="AI31" s="505"/>
      <c r="AJ31" s="505">
        <v>7</v>
      </c>
      <c r="AK31" s="505"/>
      <c r="AL31" s="505"/>
      <c r="AM31" s="505"/>
      <c r="AN31" s="505"/>
      <c r="AO31" s="505"/>
      <c r="AP31" s="505">
        <v>186</v>
      </c>
      <c r="AQ31" s="505"/>
      <c r="AR31" s="505"/>
      <c r="AS31" s="505"/>
      <c r="AT31" s="505"/>
      <c r="AU31" s="10"/>
      <c r="AV31" s="10"/>
      <c r="AW31" s="11"/>
      <c r="AX31" s="11"/>
      <c r="AY31" s="10"/>
      <c r="AZ31" s="10"/>
      <c r="BA31" s="10"/>
      <c r="BB31" s="10"/>
      <c r="BC31" s="10"/>
      <c r="BD31" s="10"/>
      <c r="BE31" s="10"/>
      <c r="BF31" s="10"/>
      <c r="BG31" s="10"/>
    </row>
    <row r="32" spans="1:59" ht="16.5" customHeight="1">
      <c r="A32" s="508">
        <v>17</v>
      </c>
      <c r="B32" s="508"/>
      <c r="C32" s="508"/>
      <c r="D32" s="508"/>
      <c r="E32" s="508"/>
      <c r="F32" s="509"/>
      <c r="G32" s="506">
        <v>566</v>
      </c>
      <c r="H32" s="492"/>
      <c r="I32" s="492"/>
      <c r="J32" s="492"/>
      <c r="K32" s="492"/>
      <c r="L32" s="492"/>
      <c r="M32" s="491">
        <v>221</v>
      </c>
      <c r="N32" s="492"/>
      <c r="O32" s="492"/>
      <c r="P32" s="492"/>
      <c r="Q32" s="492"/>
      <c r="R32" s="492"/>
      <c r="S32" s="491">
        <v>73</v>
      </c>
      <c r="T32" s="492"/>
      <c r="U32" s="492"/>
      <c r="V32" s="492"/>
      <c r="W32" s="492"/>
      <c r="X32" s="492"/>
      <c r="Y32" s="491">
        <v>50</v>
      </c>
      <c r="Z32" s="492"/>
      <c r="AA32" s="492"/>
      <c r="AB32" s="492"/>
      <c r="AC32" s="492"/>
      <c r="AD32" s="492"/>
      <c r="AE32" s="491">
        <v>42</v>
      </c>
      <c r="AF32" s="492"/>
      <c r="AG32" s="492"/>
      <c r="AH32" s="492"/>
      <c r="AI32" s="492"/>
      <c r="AJ32" s="491">
        <v>4</v>
      </c>
      <c r="AK32" s="492"/>
      <c r="AL32" s="492"/>
      <c r="AM32" s="492"/>
      <c r="AN32" s="492"/>
      <c r="AO32" s="492"/>
      <c r="AP32" s="491">
        <v>176</v>
      </c>
      <c r="AQ32" s="492"/>
      <c r="AR32" s="492"/>
      <c r="AS32" s="492"/>
      <c r="AT32" s="492"/>
      <c r="AU32" s="10"/>
      <c r="AV32" s="10"/>
      <c r="AW32" s="11"/>
      <c r="AX32" s="11"/>
      <c r="AY32" s="10"/>
      <c r="AZ32" s="10"/>
      <c r="BA32" s="10"/>
      <c r="BB32" s="10"/>
      <c r="BC32" s="10"/>
      <c r="BD32" s="10"/>
      <c r="BE32" s="10"/>
      <c r="BF32" s="10"/>
      <c r="BG32" s="10"/>
    </row>
    <row r="33" spans="1:59" ht="16.5" customHeight="1">
      <c r="A33" s="508">
        <v>18</v>
      </c>
      <c r="B33" s="508"/>
      <c r="C33" s="508"/>
      <c r="D33" s="508"/>
      <c r="E33" s="508"/>
      <c r="F33" s="509"/>
      <c r="G33" s="491">
        <v>526</v>
      </c>
      <c r="H33" s="492"/>
      <c r="I33" s="492"/>
      <c r="J33" s="492"/>
      <c r="K33" s="492"/>
      <c r="L33" s="492"/>
      <c r="M33" s="491">
        <v>204</v>
      </c>
      <c r="N33" s="492"/>
      <c r="O33" s="492"/>
      <c r="P33" s="492"/>
      <c r="Q33" s="492"/>
      <c r="R33" s="492"/>
      <c r="S33" s="491">
        <v>66</v>
      </c>
      <c r="T33" s="492"/>
      <c r="U33" s="492"/>
      <c r="V33" s="492"/>
      <c r="W33" s="492"/>
      <c r="X33" s="492"/>
      <c r="Y33" s="491">
        <v>28</v>
      </c>
      <c r="Z33" s="492"/>
      <c r="AA33" s="492"/>
      <c r="AB33" s="492"/>
      <c r="AC33" s="492"/>
      <c r="AD33" s="492"/>
      <c r="AE33" s="491">
        <v>40</v>
      </c>
      <c r="AF33" s="492"/>
      <c r="AG33" s="492"/>
      <c r="AH33" s="492"/>
      <c r="AI33" s="492"/>
      <c r="AJ33" s="491">
        <v>11</v>
      </c>
      <c r="AK33" s="492"/>
      <c r="AL33" s="492"/>
      <c r="AM33" s="492"/>
      <c r="AN33" s="492"/>
      <c r="AO33" s="492"/>
      <c r="AP33" s="491">
        <v>177</v>
      </c>
      <c r="AQ33" s="492"/>
      <c r="AR33" s="492"/>
      <c r="AS33" s="492"/>
      <c r="AT33" s="492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</row>
    <row r="34" spans="1:59" ht="16.5" customHeight="1">
      <c r="A34" s="493">
        <v>19</v>
      </c>
      <c r="B34" s="493"/>
      <c r="C34" s="493"/>
      <c r="D34" s="493"/>
      <c r="E34" s="493"/>
      <c r="F34" s="494"/>
      <c r="G34" s="506">
        <v>419</v>
      </c>
      <c r="H34" s="492"/>
      <c r="I34" s="492"/>
      <c r="J34" s="492"/>
      <c r="K34" s="492"/>
      <c r="L34" s="492"/>
      <c r="M34" s="491">
        <v>193</v>
      </c>
      <c r="N34" s="492"/>
      <c r="O34" s="492"/>
      <c r="P34" s="492"/>
      <c r="Q34" s="492"/>
      <c r="R34" s="492"/>
      <c r="S34" s="491">
        <v>52</v>
      </c>
      <c r="T34" s="492"/>
      <c r="U34" s="492"/>
      <c r="V34" s="492"/>
      <c r="W34" s="492"/>
      <c r="X34" s="492"/>
      <c r="Y34" s="491">
        <v>26</v>
      </c>
      <c r="Z34" s="492"/>
      <c r="AA34" s="492"/>
      <c r="AB34" s="492"/>
      <c r="AC34" s="492"/>
      <c r="AD34" s="492"/>
      <c r="AE34" s="491">
        <v>28</v>
      </c>
      <c r="AF34" s="492"/>
      <c r="AG34" s="492"/>
      <c r="AH34" s="492"/>
      <c r="AI34" s="492"/>
      <c r="AJ34" s="491">
        <v>2</v>
      </c>
      <c r="AK34" s="492"/>
      <c r="AL34" s="492"/>
      <c r="AM34" s="492"/>
      <c r="AN34" s="492"/>
      <c r="AO34" s="492"/>
      <c r="AP34" s="491">
        <v>118</v>
      </c>
      <c r="AQ34" s="492"/>
      <c r="AR34" s="492"/>
      <c r="AS34" s="492"/>
      <c r="AT34" s="492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</row>
    <row r="35" spans="1:59" ht="16.5" customHeight="1">
      <c r="A35" s="510">
        <v>20</v>
      </c>
      <c r="B35" s="510"/>
      <c r="C35" s="510"/>
      <c r="D35" s="510"/>
      <c r="E35" s="510"/>
      <c r="F35" s="511"/>
      <c r="G35" s="513">
        <f>SUM(M35:AT35)</f>
        <v>287</v>
      </c>
      <c r="H35" s="504"/>
      <c r="I35" s="504"/>
      <c r="J35" s="504"/>
      <c r="K35" s="504"/>
      <c r="L35" s="504"/>
      <c r="M35" s="503">
        <v>121</v>
      </c>
      <c r="N35" s="504"/>
      <c r="O35" s="504"/>
      <c r="P35" s="504"/>
      <c r="Q35" s="504"/>
      <c r="R35" s="504"/>
      <c r="S35" s="503">
        <v>44</v>
      </c>
      <c r="T35" s="504"/>
      <c r="U35" s="504"/>
      <c r="V35" s="504"/>
      <c r="W35" s="504"/>
      <c r="X35" s="504"/>
      <c r="Y35" s="503">
        <v>30</v>
      </c>
      <c r="Z35" s="504"/>
      <c r="AA35" s="504"/>
      <c r="AB35" s="504"/>
      <c r="AC35" s="504"/>
      <c r="AD35" s="504"/>
      <c r="AE35" s="503">
        <v>12</v>
      </c>
      <c r="AF35" s="504"/>
      <c r="AG35" s="504"/>
      <c r="AH35" s="504"/>
      <c r="AI35" s="504"/>
      <c r="AJ35" s="503">
        <v>18</v>
      </c>
      <c r="AK35" s="504"/>
      <c r="AL35" s="504"/>
      <c r="AM35" s="504"/>
      <c r="AN35" s="504"/>
      <c r="AO35" s="504"/>
      <c r="AP35" s="503">
        <v>62</v>
      </c>
      <c r="AQ35" s="504"/>
      <c r="AR35" s="504"/>
      <c r="AS35" s="504"/>
      <c r="AT35" s="504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</row>
    <row r="36" spans="1:59" ht="13.5" customHeight="1">
      <c r="A36" s="12" t="s">
        <v>148</v>
      </c>
      <c r="B36" s="8"/>
      <c r="C36" s="10"/>
      <c r="D36" s="13"/>
      <c r="E36" s="10"/>
      <c r="F36" s="13"/>
      <c r="G36" s="10"/>
      <c r="H36" s="13"/>
      <c r="I36" s="11"/>
      <c r="J36" s="11"/>
      <c r="K36" s="10"/>
      <c r="L36" s="13"/>
      <c r="M36" s="2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1"/>
      <c r="AX36" s="11"/>
      <c r="AY36" s="10"/>
      <c r="AZ36" s="10"/>
      <c r="BA36" s="10"/>
      <c r="BB36" s="10"/>
      <c r="BC36" s="10"/>
      <c r="BD36" s="10"/>
      <c r="BE36" s="10"/>
      <c r="BF36" s="10"/>
      <c r="BG36" s="10"/>
    </row>
    <row r="37" spans="1:59" ht="18.75" customHeight="1">
      <c r="A37" s="8"/>
      <c r="B37" s="8"/>
      <c r="C37" s="10"/>
      <c r="D37" s="13"/>
      <c r="E37" s="10"/>
      <c r="F37" s="13"/>
      <c r="G37" s="10"/>
      <c r="H37" s="13"/>
      <c r="I37" s="11"/>
      <c r="J37" s="11"/>
      <c r="K37" s="10"/>
      <c r="L37" s="13"/>
      <c r="M37" s="8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</row>
    <row r="38" spans="1:59" ht="16.5" customHeight="1">
      <c r="A38" s="522" t="s">
        <v>837</v>
      </c>
      <c r="B38" s="522"/>
      <c r="C38" s="522"/>
      <c r="D38" s="522"/>
      <c r="E38" s="522"/>
      <c r="F38" s="522"/>
      <c r="G38" s="522"/>
      <c r="H38" s="522"/>
      <c r="I38" s="522"/>
      <c r="J38" s="522"/>
      <c r="K38" s="522"/>
      <c r="L38" s="522"/>
      <c r="M38" s="522"/>
      <c r="N38" s="522"/>
      <c r="O38" s="522"/>
      <c r="P38" s="522"/>
      <c r="Q38" s="522"/>
      <c r="R38" s="522"/>
      <c r="S38" s="522"/>
      <c r="T38" s="522"/>
      <c r="U38" s="522"/>
      <c r="V38" s="522"/>
      <c r="W38" s="522"/>
      <c r="X38" s="522"/>
      <c r="Y38" s="522"/>
      <c r="Z38" s="522"/>
      <c r="AA38" s="522"/>
      <c r="AB38" s="522"/>
      <c r="AC38" s="522"/>
      <c r="AD38" s="522"/>
      <c r="AE38" s="522"/>
      <c r="AF38" s="522"/>
      <c r="AG38" s="522"/>
      <c r="AH38" s="522"/>
      <c r="AI38" s="522"/>
      <c r="AJ38" s="522"/>
      <c r="AK38" s="522"/>
      <c r="AL38" s="522"/>
      <c r="AM38" s="522"/>
      <c r="AN38" s="522"/>
      <c r="AO38" s="522"/>
      <c r="AP38" s="522"/>
      <c r="AQ38" s="522"/>
      <c r="AR38" s="522"/>
      <c r="AS38" s="522"/>
      <c r="AT38" s="522"/>
      <c r="AU38" s="24"/>
      <c r="AV38" s="24"/>
      <c r="AW38" s="15"/>
      <c r="AX38" s="24"/>
      <c r="AY38" s="15"/>
      <c r="AZ38" s="24"/>
      <c r="BA38" s="15"/>
      <c r="BB38" s="24"/>
      <c r="BC38" s="15"/>
      <c r="BD38" s="24"/>
      <c r="BE38" s="24"/>
      <c r="BF38" s="24"/>
      <c r="BG38" s="24"/>
    </row>
    <row r="39" spans="1:59" ht="15" customHeight="1">
      <c r="A39" s="8"/>
      <c r="B39" s="8"/>
      <c r="C39" s="10"/>
      <c r="D39" s="13"/>
      <c r="E39" s="10"/>
      <c r="F39" s="13"/>
      <c r="G39" s="11"/>
      <c r="H39" s="11"/>
      <c r="I39" s="11"/>
      <c r="J39" s="11"/>
      <c r="K39" s="10"/>
      <c r="L39" s="10"/>
      <c r="M39" s="8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</row>
    <row r="40" spans="1:59" ht="15" customHeight="1" thickBot="1">
      <c r="A40" s="8"/>
      <c r="B40" s="8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25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</row>
    <row r="41" spans="1:59" ht="33" customHeight="1">
      <c r="A41" s="543" t="s">
        <v>127</v>
      </c>
      <c r="B41" s="542"/>
      <c r="C41" s="542"/>
      <c r="D41" s="542"/>
      <c r="E41" s="542"/>
      <c r="F41" s="542"/>
      <c r="G41" s="542" t="s">
        <v>11</v>
      </c>
      <c r="H41" s="542"/>
      <c r="I41" s="542"/>
      <c r="J41" s="542"/>
      <c r="K41" s="542" t="s">
        <v>12</v>
      </c>
      <c r="L41" s="542"/>
      <c r="M41" s="542"/>
      <c r="N41" s="542"/>
      <c r="O41" s="542" t="s">
        <v>134</v>
      </c>
      <c r="P41" s="542"/>
      <c r="Q41" s="542"/>
      <c r="R41" s="542"/>
      <c r="S41" s="542" t="s">
        <v>13</v>
      </c>
      <c r="T41" s="542"/>
      <c r="U41" s="542"/>
      <c r="V41" s="542"/>
      <c r="W41" s="546" t="s">
        <v>135</v>
      </c>
      <c r="X41" s="546"/>
      <c r="Y41" s="546"/>
      <c r="Z41" s="546"/>
      <c r="AA41" s="545" t="s">
        <v>136</v>
      </c>
      <c r="AB41" s="545"/>
      <c r="AC41" s="545"/>
      <c r="AD41" s="545"/>
      <c r="AE41" s="546" t="s">
        <v>137</v>
      </c>
      <c r="AF41" s="546"/>
      <c r="AG41" s="546"/>
      <c r="AH41" s="546"/>
      <c r="AI41" s="542" t="s">
        <v>138</v>
      </c>
      <c r="AJ41" s="542"/>
      <c r="AK41" s="542"/>
      <c r="AL41" s="542"/>
      <c r="AM41" s="545" t="s">
        <v>139</v>
      </c>
      <c r="AN41" s="545"/>
      <c r="AO41" s="545"/>
      <c r="AP41" s="545"/>
      <c r="AQ41" s="542" t="s">
        <v>130</v>
      </c>
      <c r="AR41" s="542"/>
      <c r="AS41" s="542"/>
      <c r="AT41" s="544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</row>
    <row r="42" spans="1:46" ht="16.5" customHeight="1">
      <c r="A42" s="509" t="s">
        <v>558</v>
      </c>
      <c r="B42" s="509"/>
      <c r="C42" s="509"/>
      <c r="D42" s="509"/>
      <c r="E42" s="509"/>
      <c r="F42" s="509"/>
      <c r="G42" s="512">
        <v>240</v>
      </c>
      <c r="H42" s="505"/>
      <c r="I42" s="505"/>
      <c r="J42" s="505"/>
      <c r="K42" s="505">
        <v>7</v>
      </c>
      <c r="L42" s="505"/>
      <c r="M42" s="505"/>
      <c r="N42" s="505"/>
      <c r="O42" s="505">
        <v>39</v>
      </c>
      <c r="P42" s="505"/>
      <c r="Q42" s="505"/>
      <c r="R42" s="505"/>
      <c r="S42" s="505">
        <v>12</v>
      </c>
      <c r="T42" s="505"/>
      <c r="U42" s="505"/>
      <c r="V42" s="505"/>
      <c r="W42" s="505">
        <v>11</v>
      </c>
      <c r="X42" s="505"/>
      <c r="Y42" s="505"/>
      <c r="Z42" s="505"/>
      <c r="AA42" s="505">
        <v>26</v>
      </c>
      <c r="AB42" s="505"/>
      <c r="AC42" s="505"/>
      <c r="AD42" s="505"/>
      <c r="AE42" s="505">
        <v>11</v>
      </c>
      <c r="AF42" s="505"/>
      <c r="AG42" s="505"/>
      <c r="AH42" s="505"/>
      <c r="AI42" s="505">
        <v>19</v>
      </c>
      <c r="AJ42" s="505"/>
      <c r="AK42" s="505"/>
      <c r="AL42" s="505"/>
      <c r="AM42" s="505">
        <v>93</v>
      </c>
      <c r="AN42" s="505"/>
      <c r="AO42" s="505"/>
      <c r="AP42" s="505"/>
      <c r="AQ42" s="505">
        <v>22</v>
      </c>
      <c r="AR42" s="505"/>
      <c r="AS42" s="505"/>
      <c r="AT42" s="505"/>
    </row>
    <row r="43" spans="1:46" ht="16.5" customHeight="1">
      <c r="A43" s="509">
        <v>17</v>
      </c>
      <c r="B43" s="509"/>
      <c r="C43" s="509"/>
      <c r="D43" s="509"/>
      <c r="E43" s="509"/>
      <c r="F43" s="509"/>
      <c r="G43" s="512">
        <v>211</v>
      </c>
      <c r="H43" s="505"/>
      <c r="I43" s="505"/>
      <c r="J43" s="505"/>
      <c r="K43" s="505">
        <v>16</v>
      </c>
      <c r="L43" s="505"/>
      <c r="M43" s="505"/>
      <c r="N43" s="505"/>
      <c r="O43" s="505">
        <v>37</v>
      </c>
      <c r="P43" s="505"/>
      <c r="Q43" s="505"/>
      <c r="R43" s="505"/>
      <c r="S43" s="505">
        <v>11</v>
      </c>
      <c r="T43" s="505"/>
      <c r="U43" s="505"/>
      <c r="V43" s="505"/>
      <c r="W43" s="505">
        <v>10</v>
      </c>
      <c r="X43" s="505"/>
      <c r="Y43" s="505"/>
      <c r="Z43" s="505"/>
      <c r="AA43" s="505">
        <v>32</v>
      </c>
      <c r="AB43" s="505"/>
      <c r="AC43" s="505"/>
      <c r="AD43" s="505"/>
      <c r="AE43" s="505">
        <v>6</v>
      </c>
      <c r="AF43" s="505"/>
      <c r="AG43" s="505"/>
      <c r="AH43" s="505"/>
      <c r="AI43" s="505">
        <v>10</v>
      </c>
      <c r="AJ43" s="505"/>
      <c r="AK43" s="505"/>
      <c r="AL43" s="505"/>
      <c r="AM43" s="505">
        <v>71</v>
      </c>
      <c r="AN43" s="505"/>
      <c r="AO43" s="505"/>
      <c r="AP43" s="505"/>
      <c r="AQ43" s="505">
        <v>18</v>
      </c>
      <c r="AR43" s="505"/>
      <c r="AS43" s="505"/>
      <c r="AT43" s="505"/>
    </row>
    <row r="44" spans="1:46" ht="16.5" customHeight="1">
      <c r="A44" s="509">
        <v>18</v>
      </c>
      <c r="B44" s="509"/>
      <c r="C44" s="509"/>
      <c r="D44" s="509"/>
      <c r="E44" s="509"/>
      <c r="F44" s="509"/>
      <c r="G44" s="505">
        <v>217</v>
      </c>
      <c r="H44" s="505"/>
      <c r="I44" s="505"/>
      <c r="J44" s="505"/>
      <c r="K44" s="505">
        <v>7</v>
      </c>
      <c r="L44" s="505"/>
      <c r="M44" s="505"/>
      <c r="N44" s="505"/>
      <c r="O44" s="505">
        <v>32</v>
      </c>
      <c r="P44" s="505"/>
      <c r="Q44" s="505"/>
      <c r="R44" s="505"/>
      <c r="S44" s="505">
        <v>6</v>
      </c>
      <c r="T44" s="505"/>
      <c r="U44" s="505"/>
      <c r="V44" s="505"/>
      <c r="W44" s="505">
        <v>15</v>
      </c>
      <c r="X44" s="505"/>
      <c r="Y44" s="505"/>
      <c r="Z44" s="505"/>
      <c r="AA44" s="505">
        <v>21</v>
      </c>
      <c r="AB44" s="505"/>
      <c r="AC44" s="505"/>
      <c r="AD44" s="505"/>
      <c r="AE44" s="505">
        <v>7</v>
      </c>
      <c r="AF44" s="505"/>
      <c r="AG44" s="505"/>
      <c r="AH44" s="505"/>
      <c r="AI44" s="505">
        <v>11</v>
      </c>
      <c r="AJ44" s="505"/>
      <c r="AK44" s="505"/>
      <c r="AL44" s="505"/>
      <c r="AM44" s="505">
        <v>88</v>
      </c>
      <c r="AN44" s="505"/>
      <c r="AO44" s="505"/>
      <c r="AP44" s="505"/>
      <c r="AQ44" s="505">
        <v>30</v>
      </c>
      <c r="AR44" s="505"/>
      <c r="AS44" s="505"/>
      <c r="AT44" s="505"/>
    </row>
    <row r="45" spans="1:46" ht="16.5" customHeight="1">
      <c r="A45" s="493">
        <v>19</v>
      </c>
      <c r="B45" s="493"/>
      <c r="C45" s="493"/>
      <c r="D45" s="493"/>
      <c r="E45" s="493"/>
      <c r="F45" s="494"/>
      <c r="G45" s="505">
        <v>157</v>
      </c>
      <c r="H45" s="505"/>
      <c r="I45" s="505"/>
      <c r="J45" s="505"/>
      <c r="K45" s="505">
        <v>9</v>
      </c>
      <c r="L45" s="505"/>
      <c r="M45" s="505"/>
      <c r="N45" s="505"/>
      <c r="O45" s="505">
        <v>25</v>
      </c>
      <c r="P45" s="505"/>
      <c r="Q45" s="505"/>
      <c r="R45" s="505"/>
      <c r="S45" s="505">
        <v>4</v>
      </c>
      <c r="T45" s="505"/>
      <c r="U45" s="505"/>
      <c r="V45" s="505"/>
      <c r="W45" s="505">
        <v>15</v>
      </c>
      <c r="X45" s="505"/>
      <c r="Y45" s="505"/>
      <c r="Z45" s="505"/>
      <c r="AA45" s="505">
        <v>16</v>
      </c>
      <c r="AB45" s="505"/>
      <c r="AC45" s="505"/>
      <c r="AD45" s="505"/>
      <c r="AE45" s="505">
        <v>8</v>
      </c>
      <c r="AF45" s="505"/>
      <c r="AG45" s="505"/>
      <c r="AH45" s="505"/>
      <c r="AI45" s="505">
        <v>8</v>
      </c>
      <c r="AJ45" s="505"/>
      <c r="AK45" s="505"/>
      <c r="AL45" s="505"/>
      <c r="AM45" s="505">
        <v>54</v>
      </c>
      <c r="AN45" s="505"/>
      <c r="AO45" s="505"/>
      <c r="AP45" s="505"/>
      <c r="AQ45" s="505">
        <v>18</v>
      </c>
      <c r="AR45" s="505"/>
      <c r="AS45" s="505"/>
      <c r="AT45" s="505"/>
    </row>
    <row r="46" spans="1:46" ht="16.5" customHeight="1">
      <c r="A46" s="511">
        <v>20</v>
      </c>
      <c r="B46" s="511"/>
      <c r="C46" s="511"/>
      <c r="D46" s="511"/>
      <c r="E46" s="511"/>
      <c r="F46" s="511"/>
      <c r="G46" s="527">
        <f>SUM(K46:AT46)</f>
        <v>175</v>
      </c>
      <c r="H46" s="523"/>
      <c r="I46" s="523"/>
      <c r="J46" s="523"/>
      <c r="K46" s="523">
        <v>11</v>
      </c>
      <c r="L46" s="523"/>
      <c r="M46" s="523"/>
      <c r="N46" s="523"/>
      <c r="O46" s="523">
        <v>38</v>
      </c>
      <c r="P46" s="523"/>
      <c r="Q46" s="523"/>
      <c r="R46" s="523"/>
      <c r="S46" s="523">
        <v>7</v>
      </c>
      <c r="T46" s="523"/>
      <c r="U46" s="523"/>
      <c r="V46" s="523"/>
      <c r="W46" s="523">
        <v>20</v>
      </c>
      <c r="X46" s="523"/>
      <c r="Y46" s="523"/>
      <c r="Z46" s="523"/>
      <c r="AA46" s="523">
        <v>18</v>
      </c>
      <c r="AB46" s="523"/>
      <c r="AC46" s="523"/>
      <c r="AD46" s="523"/>
      <c r="AE46" s="523">
        <v>5</v>
      </c>
      <c r="AF46" s="523"/>
      <c r="AG46" s="523"/>
      <c r="AH46" s="523"/>
      <c r="AI46" s="523">
        <v>6</v>
      </c>
      <c r="AJ46" s="523"/>
      <c r="AK46" s="523"/>
      <c r="AL46" s="523"/>
      <c r="AM46" s="523">
        <v>49</v>
      </c>
      <c r="AN46" s="523"/>
      <c r="AO46" s="523"/>
      <c r="AP46" s="523"/>
      <c r="AQ46" s="523">
        <v>21</v>
      </c>
      <c r="AR46" s="523"/>
      <c r="AS46" s="523"/>
      <c r="AT46" s="523"/>
    </row>
    <row r="47" spans="1:43" ht="13.5" customHeight="1">
      <c r="A47" s="12" t="s">
        <v>148</v>
      </c>
      <c r="B47" s="8"/>
      <c r="C47" s="10"/>
      <c r="D47" s="13"/>
      <c r="E47" s="10"/>
      <c r="F47" s="13"/>
      <c r="G47" s="10"/>
      <c r="H47" s="13"/>
      <c r="I47" s="11"/>
      <c r="J47" s="11"/>
      <c r="K47" s="10"/>
      <c r="L47" s="13"/>
      <c r="M47" s="25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</row>
    <row r="48" spans="1:43" ht="16.5" customHeight="1">
      <c r="A48" s="8"/>
      <c r="B48" s="8"/>
      <c r="C48" s="10"/>
      <c r="D48" s="13"/>
      <c r="E48" s="10"/>
      <c r="F48" s="13"/>
      <c r="G48" s="10"/>
      <c r="H48" s="13"/>
      <c r="I48" s="11"/>
      <c r="J48" s="11"/>
      <c r="K48" s="11"/>
      <c r="L48" s="11"/>
      <c r="M48" s="19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</row>
    <row r="49" spans="1:8" ht="13.5" customHeight="1">
      <c r="A49" s="7"/>
      <c r="C49" s="26"/>
      <c r="D49" s="26"/>
      <c r="E49" s="27"/>
      <c r="F49" s="27"/>
      <c r="G49" s="27"/>
      <c r="H49" s="15"/>
    </row>
    <row r="50" spans="3:8" ht="18" customHeight="1">
      <c r="C50" s="8"/>
      <c r="D50" s="8"/>
      <c r="E50" s="8"/>
      <c r="F50" s="8"/>
      <c r="G50" s="8"/>
      <c r="H50" s="8"/>
    </row>
    <row r="51" spans="3:8" ht="18" customHeight="1">
      <c r="C51" s="8"/>
      <c r="D51" s="8"/>
      <c r="E51" s="8"/>
      <c r="F51" s="8"/>
      <c r="G51" s="8"/>
      <c r="H51" s="8"/>
    </row>
    <row r="52" spans="3:8" ht="18" customHeight="1">
      <c r="C52" s="15"/>
      <c r="D52" s="15"/>
      <c r="E52" s="15"/>
      <c r="F52" s="15"/>
      <c r="G52" s="15"/>
      <c r="H52" s="15"/>
    </row>
    <row r="53" spans="3:8" ht="18" customHeight="1">
      <c r="C53" s="13"/>
      <c r="D53" s="13"/>
      <c r="E53" s="13"/>
      <c r="F53" s="13"/>
      <c r="G53" s="13"/>
      <c r="H53" s="13"/>
    </row>
    <row r="54" spans="3:8" ht="18" customHeight="1">
      <c r="C54" s="13"/>
      <c r="D54" s="13"/>
      <c r="E54" s="13"/>
      <c r="F54" s="13"/>
      <c r="G54" s="13"/>
      <c r="H54" s="13"/>
    </row>
    <row r="55" spans="3:8" ht="18" customHeight="1">
      <c r="C55" s="13"/>
      <c r="D55" s="13"/>
      <c r="E55" s="13"/>
      <c r="F55" s="13"/>
      <c r="G55" s="13"/>
      <c r="H55" s="13"/>
    </row>
    <row r="56" spans="3:8" ht="63" customHeight="1">
      <c r="C56" s="14"/>
      <c r="D56" s="14"/>
      <c r="E56" s="14"/>
      <c r="F56" s="14"/>
      <c r="G56" s="14"/>
      <c r="H56" s="14"/>
    </row>
    <row r="57" ht="18" customHeight="1"/>
    <row r="58" spans="3:8" ht="13.5" customHeight="1">
      <c r="C58" s="10"/>
      <c r="D58" s="10"/>
      <c r="E58" s="27"/>
      <c r="F58" s="27"/>
      <c r="G58" s="27"/>
      <c r="H58" s="15"/>
    </row>
    <row r="59" spans="3:8" ht="13.5" customHeight="1">
      <c r="C59" s="11"/>
      <c r="D59" s="11"/>
      <c r="E59" s="19"/>
      <c r="F59" s="19"/>
      <c r="G59" s="27"/>
      <c r="H59" s="13"/>
    </row>
    <row r="60" spans="3:8" ht="13.5" customHeight="1">
      <c r="C60" s="11"/>
      <c r="D60" s="11"/>
      <c r="F60" s="19"/>
      <c r="G60" s="27"/>
      <c r="H60" s="13"/>
    </row>
    <row r="61" spans="3:16" ht="13.5" customHeight="1">
      <c r="C61" s="10"/>
      <c r="D61" s="10"/>
      <c r="F61" s="19"/>
      <c r="G61" s="27"/>
      <c r="H61" s="13"/>
      <c r="I61" s="28"/>
      <c r="L61" s="10"/>
      <c r="M61" s="8"/>
      <c r="N61" s="29"/>
      <c r="O61" s="29"/>
      <c r="P61" s="30"/>
    </row>
    <row r="62" spans="3:16" ht="13.5" customHeight="1">
      <c r="C62" s="10"/>
      <c r="D62" s="10"/>
      <c r="E62" s="27"/>
      <c r="F62" s="27"/>
      <c r="G62" s="27"/>
      <c r="H62" s="15"/>
      <c r="I62" s="28"/>
      <c r="L62" s="10"/>
      <c r="M62" s="8"/>
      <c r="N62" s="29"/>
      <c r="O62" s="29"/>
      <c r="P62" s="30"/>
    </row>
    <row r="63" spans="3:16" ht="13.5" customHeight="1">
      <c r="C63" s="10"/>
      <c r="D63" s="10"/>
      <c r="E63" s="19"/>
      <c r="F63" s="19"/>
      <c r="G63" s="27"/>
      <c r="H63" s="13"/>
      <c r="I63" s="31"/>
      <c r="L63" s="10"/>
      <c r="M63" s="8"/>
      <c r="N63" s="29"/>
      <c r="O63" s="29"/>
      <c r="P63" s="30"/>
    </row>
    <row r="64" spans="3:16" ht="13.5" customHeight="1">
      <c r="C64" s="10"/>
      <c r="D64" s="10"/>
      <c r="F64" s="19"/>
      <c r="G64" s="27"/>
      <c r="H64" s="13"/>
      <c r="I64" s="28"/>
      <c r="L64" s="10"/>
      <c r="M64" s="8"/>
      <c r="N64" s="32"/>
      <c r="O64" s="32"/>
      <c r="P64" s="33"/>
    </row>
    <row r="65" spans="3:16" ht="13.5" customHeight="1">
      <c r="C65" s="10"/>
      <c r="D65" s="10"/>
      <c r="F65" s="19"/>
      <c r="G65" s="27"/>
      <c r="H65" s="13"/>
      <c r="I65" s="28"/>
      <c r="L65" s="13"/>
      <c r="M65" s="8"/>
      <c r="N65" s="32"/>
      <c r="O65" s="32"/>
      <c r="P65" s="33"/>
    </row>
    <row r="66" spans="3:16" ht="13.5" customHeight="1">
      <c r="C66" s="11"/>
      <c r="D66" s="11"/>
      <c r="F66" s="19"/>
      <c r="G66" s="27"/>
      <c r="H66" s="13"/>
      <c r="I66" s="28"/>
      <c r="L66" s="11"/>
      <c r="M66" s="8"/>
      <c r="N66" s="29"/>
      <c r="O66" s="29"/>
      <c r="P66" s="30"/>
    </row>
    <row r="67" spans="3:16" ht="13.5" customHeight="1">
      <c r="C67" s="10"/>
      <c r="D67" s="10"/>
      <c r="E67" s="27"/>
      <c r="F67" s="27"/>
      <c r="G67" s="27"/>
      <c r="H67" s="15"/>
      <c r="I67" s="28"/>
      <c r="L67" s="10"/>
      <c r="M67" s="8"/>
      <c r="N67" s="34"/>
      <c r="O67" s="34"/>
      <c r="P67" s="30"/>
    </row>
    <row r="68" spans="3:16" ht="13.5" customHeight="1">
      <c r="C68" s="15"/>
      <c r="D68" s="15"/>
      <c r="E68" s="19"/>
      <c r="F68" s="19"/>
      <c r="G68" s="27"/>
      <c r="H68" s="13"/>
      <c r="I68" s="31"/>
      <c r="L68" s="8"/>
      <c r="M68" s="35"/>
      <c r="N68" s="29"/>
      <c r="O68" s="29"/>
      <c r="P68" s="30"/>
    </row>
    <row r="69" spans="3:16" ht="13.5" customHeight="1">
      <c r="C69" s="9"/>
      <c r="D69" s="9"/>
      <c r="F69" s="19"/>
      <c r="G69" s="27"/>
      <c r="H69" s="13"/>
      <c r="I69" s="28"/>
      <c r="L69" s="9"/>
      <c r="M69" s="36"/>
      <c r="N69" s="29"/>
      <c r="O69" s="29"/>
      <c r="P69" s="30"/>
    </row>
    <row r="70" spans="3:13" ht="13.5" customHeight="1">
      <c r="C70" s="10"/>
      <c r="D70" s="10"/>
      <c r="F70" s="19"/>
      <c r="G70" s="27"/>
      <c r="H70" s="13"/>
      <c r="I70" s="28"/>
      <c r="L70" s="11"/>
      <c r="M70" s="8"/>
    </row>
    <row r="71" spans="3:13" ht="13.5" customHeight="1">
      <c r="C71" s="10"/>
      <c r="D71" s="10"/>
      <c r="F71" s="19"/>
      <c r="G71" s="27"/>
      <c r="H71" s="13"/>
      <c r="I71" s="28"/>
      <c r="L71" s="11"/>
      <c r="M71" s="8"/>
    </row>
    <row r="72" spans="3:13" ht="13.5" customHeight="1">
      <c r="C72" s="11"/>
      <c r="D72" s="11"/>
      <c r="E72" s="27"/>
      <c r="F72" s="27"/>
      <c r="G72" s="27"/>
      <c r="H72" s="15"/>
      <c r="I72" s="28"/>
      <c r="L72" s="11"/>
      <c r="M72" s="8"/>
    </row>
    <row r="73" spans="3:13" ht="13.5" customHeight="1">
      <c r="C73" s="10"/>
      <c r="D73" s="10"/>
      <c r="E73" s="19"/>
      <c r="F73" s="19"/>
      <c r="G73" s="27"/>
      <c r="H73" s="13"/>
      <c r="I73" s="31"/>
      <c r="L73" s="10"/>
      <c r="M73" s="8"/>
    </row>
    <row r="74" spans="3:13" ht="13.5" customHeight="1">
      <c r="C74" s="15"/>
      <c r="D74" s="15"/>
      <c r="F74" s="19"/>
      <c r="G74" s="27"/>
      <c r="H74" s="13"/>
      <c r="I74" s="28"/>
      <c r="L74" s="15"/>
      <c r="M74" s="8"/>
    </row>
    <row r="75" spans="3:13" ht="13.5" customHeight="1">
      <c r="C75" s="9"/>
      <c r="D75" s="9"/>
      <c r="F75" s="19"/>
      <c r="G75" s="27"/>
      <c r="H75" s="13"/>
      <c r="I75" s="28"/>
      <c r="L75" s="14"/>
      <c r="M75" s="36"/>
    </row>
    <row r="76" spans="3:13" ht="13.5" customHeight="1">
      <c r="C76" s="10"/>
      <c r="D76" s="10"/>
      <c r="E76" s="27"/>
      <c r="F76" s="27"/>
      <c r="G76" s="27"/>
      <c r="H76" s="15"/>
      <c r="I76" s="28"/>
      <c r="L76" s="10"/>
      <c r="M76" s="8"/>
    </row>
    <row r="77" spans="3:13" ht="13.5" customHeight="1">
      <c r="C77" s="10"/>
      <c r="D77" s="10"/>
      <c r="E77" s="19"/>
      <c r="F77" s="19"/>
      <c r="G77" s="27"/>
      <c r="H77" s="13"/>
      <c r="I77" s="31"/>
      <c r="L77" s="10"/>
      <c r="M77" s="8"/>
    </row>
    <row r="78" spans="3:13" ht="13.5" customHeight="1">
      <c r="C78" s="10"/>
      <c r="D78" s="10"/>
      <c r="F78" s="19"/>
      <c r="G78" s="27"/>
      <c r="H78" s="13"/>
      <c r="I78" s="28"/>
      <c r="L78" s="13"/>
      <c r="M78" s="8"/>
    </row>
    <row r="79" spans="3:13" ht="13.5" customHeight="1">
      <c r="C79" s="10"/>
      <c r="D79" s="10"/>
      <c r="E79" s="27"/>
      <c r="F79" s="27"/>
      <c r="G79" s="27"/>
      <c r="H79" s="15"/>
      <c r="I79" s="28"/>
      <c r="L79" s="11"/>
      <c r="M79" s="8"/>
    </row>
    <row r="80" spans="3:13" ht="13.5" customHeight="1">
      <c r="C80" s="11"/>
      <c r="D80" s="11"/>
      <c r="E80" s="19"/>
      <c r="F80" s="19"/>
      <c r="G80" s="27"/>
      <c r="H80" s="13"/>
      <c r="I80" s="31"/>
      <c r="L80" s="37"/>
      <c r="M80" s="8"/>
    </row>
    <row r="81" spans="3:13" ht="13.5" customHeight="1">
      <c r="C81" s="10"/>
      <c r="D81" s="10"/>
      <c r="F81" s="19"/>
      <c r="G81" s="27"/>
      <c r="H81" s="13"/>
      <c r="I81" s="28"/>
      <c r="L81" s="10"/>
      <c r="M81" s="8"/>
    </row>
    <row r="82" spans="3:13" ht="13.5" customHeight="1">
      <c r="C82" s="10"/>
      <c r="D82" s="10"/>
      <c r="E82" s="27"/>
      <c r="F82" s="27"/>
      <c r="G82" s="27"/>
      <c r="H82" s="15"/>
      <c r="I82" s="28"/>
      <c r="L82" s="13"/>
      <c r="M82" s="8"/>
    </row>
    <row r="83" spans="3:13" ht="13.5" customHeight="1">
      <c r="C83" s="11"/>
      <c r="D83" s="11"/>
      <c r="E83" s="19"/>
      <c r="F83" s="19"/>
      <c r="G83" s="27"/>
      <c r="H83" s="13"/>
      <c r="I83" s="31"/>
      <c r="L83" s="10"/>
      <c r="M83" s="8"/>
    </row>
    <row r="84" spans="3:13" ht="13.5" customHeight="1">
      <c r="C84" s="10"/>
      <c r="D84" s="10"/>
      <c r="F84" s="19"/>
      <c r="G84" s="27"/>
      <c r="H84" s="13"/>
      <c r="I84" s="28"/>
      <c r="L84" s="13"/>
      <c r="M84" s="8"/>
    </row>
    <row r="85" spans="6:9" ht="13.5" customHeight="1">
      <c r="F85" s="19"/>
      <c r="G85" s="27"/>
      <c r="H85" s="10"/>
      <c r="I85" s="28"/>
    </row>
    <row r="86" spans="6:9" ht="13.5" customHeight="1">
      <c r="F86" s="19"/>
      <c r="G86" s="27"/>
      <c r="H86" s="13"/>
      <c r="I86" s="28"/>
    </row>
    <row r="87" spans="6:9" ht="13.5" customHeight="1">
      <c r="F87" s="19"/>
      <c r="G87" s="27"/>
      <c r="H87" s="13"/>
      <c r="I87" s="28"/>
    </row>
    <row r="88" spans="6:9" ht="13.5" customHeight="1">
      <c r="F88" s="19"/>
      <c r="G88" s="27"/>
      <c r="H88" s="13"/>
      <c r="I88" s="28"/>
    </row>
    <row r="89" spans="6:9" ht="13.5" customHeight="1">
      <c r="F89" s="19"/>
      <c r="G89" s="27"/>
      <c r="H89" s="13"/>
      <c r="I89" s="28"/>
    </row>
    <row r="90" spans="5:9" ht="13.5" customHeight="1">
      <c r="E90" s="27"/>
      <c r="F90" s="27"/>
      <c r="G90" s="27"/>
      <c r="H90" s="15"/>
      <c r="I90" s="28"/>
    </row>
    <row r="91" spans="5:9" ht="13.5" customHeight="1">
      <c r="E91" s="19"/>
      <c r="F91" s="19"/>
      <c r="G91" s="27"/>
      <c r="H91" s="13"/>
      <c r="I91" s="31"/>
    </row>
    <row r="92" spans="6:9" ht="13.5" customHeight="1">
      <c r="F92" s="19"/>
      <c r="G92" s="27"/>
      <c r="H92" s="13"/>
      <c r="I92" s="28"/>
    </row>
    <row r="93" spans="5:9" ht="4.5" customHeight="1">
      <c r="E93" s="27"/>
      <c r="F93" s="27"/>
      <c r="G93" s="27"/>
      <c r="H93" s="10"/>
      <c r="I93" s="28"/>
    </row>
    <row r="94" spans="5:9" ht="11.25" customHeight="1">
      <c r="E94" s="19"/>
      <c r="F94" s="19"/>
      <c r="G94" s="27"/>
      <c r="H94" s="13"/>
      <c r="I94" s="31"/>
    </row>
    <row r="95" spans="6:9" ht="11.25" customHeight="1">
      <c r="F95" s="19"/>
      <c r="G95" s="27"/>
      <c r="H95" s="13"/>
      <c r="I95" s="15"/>
    </row>
    <row r="96" ht="11.25" customHeight="1">
      <c r="E96" s="38"/>
    </row>
    <row r="97" ht="11.25" customHeight="1">
      <c r="E97" s="38"/>
    </row>
    <row r="98" ht="11.25" customHeight="1"/>
  </sheetData>
  <sheetProtection/>
  <mergeCells count="258">
    <mergeCell ref="K46:N46"/>
    <mergeCell ref="O46:R46"/>
    <mergeCell ref="S46:V46"/>
    <mergeCell ref="W46:Z46"/>
    <mergeCell ref="AE46:AH46"/>
    <mergeCell ref="AI46:AL46"/>
    <mergeCell ref="AA46:AD46"/>
    <mergeCell ref="AE44:AH44"/>
    <mergeCell ref="AI45:AL45"/>
    <mergeCell ref="AM42:AP42"/>
    <mergeCell ref="AM45:AP45"/>
    <mergeCell ref="S44:V44"/>
    <mergeCell ref="W44:Z44"/>
    <mergeCell ref="AA44:AD44"/>
    <mergeCell ref="AI44:AL44"/>
    <mergeCell ref="AI42:AL42"/>
    <mergeCell ref="S45:V45"/>
    <mergeCell ref="AQ46:AT46"/>
    <mergeCell ref="AM44:AP44"/>
    <mergeCell ref="AQ44:AT44"/>
    <mergeCell ref="AQ43:AT43"/>
    <mergeCell ref="AQ45:AT45"/>
    <mergeCell ref="AM46:AP46"/>
    <mergeCell ref="AQ41:AT41"/>
    <mergeCell ref="AM41:AP41"/>
    <mergeCell ref="AI43:AL43"/>
    <mergeCell ref="AM43:AP43"/>
    <mergeCell ref="W41:Z41"/>
    <mergeCell ref="AA41:AD41"/>
    <mergeCell ref="AE41:AH41"/>
    <mergeCell ref="AI41:AL41"/>
    <mergeCell ref="A41:F41"/>
    <mergeCell ref="G44:J44"/>
    <mergeCell ref="K44:N44"/>
    <mergeCell ref="O44:R44"/>
    <mergeCell ref="A43:F43"/>
    <mergeCell ref="A44:F44"/>
    <mergeCell ref="G41:J41"/>
    <mergeCell ref="K41:N41"/>
    <mergeCell ref="O41:R41"/>
    <mergeCell ref="K42:N42"/>
    <mergeCell ref="S41:V41"/>
    <mergeCell ref="AE43:AH43"/>
    <mergeCell ref="AA42:AD42"/>
    <mergeCell ref="AE42:AH42"/>
    <mergeCell ref="W42:Z42"/>
    <mergeCell ref="W43:Z43"/>
    <mergeCell ref="O42:R42"/>
    <mergeCell ref="A46:F46"/>
    <mergeCell ref="G42:J42"/>
    <mergeCell ref="S42:V42"/>
    <mergeCell ref="G43:J43"/>
    <mergeCell ref="K43:N43"/>
    <mergeCell ref="O43:R43"/>
    <mergeCell ref="S43:V43"/>
    <mergeCell ref="G46:J46"/>
    <mergeCell ref="K45:N45"/>
    <mergeCell ref="AP33:AT33"/>
    <mergeCell ref="AP35:AT35"/>
    <mergeCell ref="AR20:AT20"/>
    <mergeCell ref="AF20:AH20"/>
    <mergeCell ref="AL23:AN23"/>
    <mergeCell ref="AO23:AQ23"/>
    <mergeCell ref="AR23:AT23"/>
    <mergeCell ref="AF23:AH23"/>
    <mergeCell ref="AR21:AT21"/>
    <mergeCell ref="A26:AT26"/>
    <mergeCell ref="AR16:AT18"/>
    <mergeCell ref="AI16:AK18"/>
    <mergeCell ref="AL16:AN18"/>
    <mergeCell ref="AP31:AT31"/>
    <mergeCell ref="AI23:AK23"/>
    <mergeCell ref="AP29:AT30"/>
    <mergeCell ref="AJ29:AO30"/>
    <mergeCell ref="AR19:AT19"/>
    <mergeCell ref="AL21:AN21"/>
    <mergeCell ref="AO21:AQ21"/>
    <mergeCell ref="AP32:AT32"/>
    <mergeCell ref="T23:V23"/>
    <mergeCell ref="W23:Y23"/>
    <mergeCell ref="AO16:AQ18"/>
    <mergeCell ref="AC16:AE18"/>
    <mergeCell ref="Z23:AB23"/>
    <mergeCell ref="AC23:AE23"/>
    <mergeCell ref="T19:V19"/>
    <mergeCell ref="W19:Y19"/>
    <mergeCell ref="AL19:AN19"/>
    <mergeCell ref="T21:V21"/>
    <mergeCell ref="W21:Y21"/>
    <mergeCell ref="AI21:AK21"/>
    <mergeCell ref="Z21:AB21"/>
    <mergeCell ref="AC21:AE21"/>
    <mergeCell ref="N16:P18"/>
    <mergeCell ref="AI20:AK20"/>
    <mergeCell ref="AF21:AH21"/>
    <mergeCell ref="AL20:AN20"/>
    <mergeCell ref="AO20:AQ20"/>
    <mergeCell ref="Q16:S18"/>
    <mergeCell ref="T16:V18"/>
    <mergeCell ref="W16:Y18"/>
    <mergeCell ref="Z16:AB18"/>
    <mergeCell ref="AF16:AH18"/>
    <mergeCell ref="AO19:AQ19"/>
    <mergeCell ref="Z20:AB20"/>
    <mergeCell ref="A10:F10"/>
    <mergeCell ref="G6:K6"/>
    <mergeCell ref="G7:K7"/>
    <mergeCell ref="G8:K8"/>
    <mergeCell ref="A6:F6"/>
    <mergeCell ref="A7:F7"/>
    <mergeCell ref="A8:F8"/>
    <mergeCell ref="G10:K10"/>
    <mergeCell ref="A9:F9"/>
    <mergeCell ref="G9:K9"/>
    <mergeCell ref="L6:P6"/>
    <mergeCell ref="L7:P7"/>
    <mergeCell ref="L8:P8"/>
    <mergeCell ref="AE45:AH45"/>
    <mergeCell ref="K20:M20"/>
    <mergeCell ref="N20:P20"/>
    <mergeCell ref="Q20:S20"/>
    <mergeCell ref="T20:V20"/>
    <mergeCell ref="K16:M18"/>
    <mergeCell ref="W20:Y20"/>
    <mergeCell ref="V10:Z10"/>
    <mergeCell ref="L10:P10"/>
    <mergeCell ref="Q7:U7"/>
    <mergeCell ref="Q8:U8"/>
    <mergeCell ref="Q10:U10"/>
    <mergeCell ref="L9:P9"/>
    <mergeCell ref="O45:R45"/>
    <mergeCell ref="Q6:U6"/>
    <mergeCell ref="AA10:AE10"/>
    <mergeCell ref="V6:Z6"/>
    <mergeCell ref="V7:Z7"/>
    <mergeCell ref="V8:Z8"/>
    <mergeCell ref="V9:Z9"/>
    <mergeCell ref="AA9:AE9"/>
    <mergeCell ref="Q9:U9"/>
    <mergeCell ref="AA6:AE6"/>
    <mergeCell ref="AP34:AT34"/>
    <mergeCell ref="W45:Z45"/>
    <mergeCell ref="AA45:AD45"/>
    <mergeCell ref="A38:AT38"/>
    <mergeCell ref="A42:F42"/>
    <mergeCell ref="Y34:AD34"/>
    <mergeCell ref="AE34:AI34"/>
    <mergeCell ref="AA43:AD43"/>
    <mergeCell ref="A45:F45"/>
    <mergeCell ref="G45:J45"/>
    <mergeCell ref="AF10:AJ10"/>
    <mergeCell ref="AF6:AJ6"/>
    <mergeCell ref="AF7:AJ7"/>
    <mergeCell ref="AF8:AJ8"/>
    <mergeCell ref="AK7:AO7"/>
    <mergeCell ref="AP6:AT6"/>
    <mergeCell ref="AP7:AT7"/>
    <mergeCell ref="AP8:AT8"/>
    <mergeCell ref="AF9:AJ9"/>
    <mergeCell ref="AA8:AE8"/>
    <mergeCell ref="AK8:AO8"/>
    <mergeCell ref="AK6:AO6"/>
    <mergeCell ref="AK9:AO9"/>
    <mergeCell ref="AQ42:AT42"/>
    <mergeCell ref="AI19:AK19"/>
    <mergeCell ref="AE31:AI31"/>
    <mergeCell ref="AE32:AI32"/>
    <mergeCell ref="AE33:AI33"/>
    <mergeCell ref="AP10:AT10"/>
    <mergeCell ref="AE29:AI30"/>
    <mergeCell ref="AK10:AO10"/>
    <mergeCell ref="AC20:AE20"/>
    <mergeCell ref="K19:M19"/>
    <mergeCell ref="AF4:AJ4"/>
    <mergeCell ref="AF5:AJ5"/>
    <mergeCell ref="AA4:AE5"/>
    <mergeCell ref="A13:AT13"/>
    <mergeCell ref="AK4:AO4"/>
    <mergeCell ref="AA7:AE7"/>
    <mergeCell ref="AK5:AO5"/>
    <mergeCell ref="AP4:AT5"/>
    <mergeCell ref="G4:K5"/>
    <mergeCell ref="V4:Z5"/>
    <mergeCell ref="A4:F5"/>
    <mergeCell ref="A1:AT1"/>
    <mergeCell ref="Q4:U5"/>
    <mergeCell ref="L4:P5"/>
    <mergeCell ref="K21:M21"/>
    <mergeCell ref="K23:M23"/>
    <mergeCell ref="G21:J21"/>
    <mergeCell ref="G23:J23"/>
    <mergeCell ref="N21:P21"/>
    <mergeCell ref="Q21:S21"/>
    <mergeCell ref="N23:P23"/>
    <mergeCell ref="Q23:S23"/>
    <mergeCell ref="G16:J18"/>
    <mergeCell ref="G19:J19"/>
    <mergeCell ref="G20:J20"/>
    <mergeCell ref="Z19:AB19"/>
    <mergeCell ref="AC19:AE19"/>
    <mergeCell ref="AF19:AH19"/>
    <mergeCell ref="N19:P19"/>
    <mergeCell ref="Q19:S19"/>
    <mergeCell ref="A16:F18"/>
    <mergeCell ref="A29:F30"/>
    <mergeCell ref="A31:F31"/>
    <mergeCell ref="A21:F21"/>
    <mergeCell ref="A23:F23"/>
    <mergeCell ref="A19:F19"/>
    <mergeCell ref="A20:F20"/>
    <mergeCell ref="G29:L30"/>
    <mergeCell ref="M29:R30"/>
    <mergeCell ref="A32:F32"/>
    <mergeCell ref="A33:F33"/>
    <mergeCell ref="M33:R33"/>
    <mergeCell ref="A35:F35"/>
    <mergeCell ref="G31:L31"/>
    <mergeCell ref="G32:L32"/>
    <mergeCell ref="G33:L33"/>
    <mergeCell ref="G35:L35"/>
    <mergeCell ref="A34:F34"/>
    <mergeCell ref="G34:L34"/>
    <mergeCell ref="M35:R35"/>
    <mergeCell ref="S31:X31"/>
    <mergeCell ref="S32:X32"/>
    <mergeCell ref="S33:X33"/>
    <mergeCell ref="S35:X35"/>
    <mergeCell ref="M31:R31"/>
    <mergeCell ref="M32:R32"/>
    <mergeCell ref="M34:R34"/>
    <mergeCell ref="S34:X34"/>
    <mergeCell ref="Y31:AD31"/>
    <mergeCell ref="Y32:AD32"/>
    <mergeCell ref="Y33:AD33"/>
    <mergeCell ref="AJ35:AO35"/>
    <mergeCell ref="AJ31:AO31"/>
    <mergeCell ref="AJ32:AO32"/>
    <mergeCell ref="AJ33:AO33"/>
    <mergeCell ref="AJ34:AO34"/>
    <mergeCell ref="AE35:AI35"/>
    <mergeCell ref="S29:X30"/>
    <mergeCell ref="Y29:AD30"/>
    <mergeCell ref="Y35:AD35"/>
    <mergeCell ref="AP9:AT9"/>
    <mergeCell ref="AC22:AE22"/>
    <mergeCell ref="AF22:AH22"/>
    <mergeCell ref="AI22:AK22"/>
    <mergeCell ref="AL22:AN22"/>
    <mergeCell ref="AO22:AQ22"/>
    <mergeCell ref="AR22:AT22"/>
    <mergeCell ref="W22:Y22"/>
    <mergeCell ref="Z22:AB22"/>
    <mergeCell ref="A22:F22"/>
    <mergeCell ref="G22:J22"/>
    <mergeCell ref="K22:M22"/>
    <mergeCell ref="N22:P22"/>
    <mergeCell ref="Q22:S22"/>
    <mergeCell ref="T22:V22"/>
  </mergeCells>
  <printOptions/>
  <pageMargins left="0.7874015748031497" right="0.3937007874015748" top="0.7874015748031497" bottom="0.1968503937007874" header="0.3937007874015748" footer="0.1968503937007874"/>
  <pageSetup firstPageNumber="210" useFirstPageNumber="1" horizontalDpi="600" verticalDpi="600" orientation="portrait" paperSize="9" r:id="rId1"/>
  <headerFooter alignWithMargins="0">
    <oddHeader xml:space="preserve">&amp;L&amp;"ＭＳ 明朝,標準"&amp;8&amp;P　区 立 施 設&amp;R&amp;"ＭＳ 明朝,標準"&amp;8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BM58"/>
  <sheetViews>
    <sheetView zoomScalePageLayoutView="0" workbookViewId="0" topLeftCell="A1">
      <selection activeCell="P7" sqref="P7"/>
    </sheetView>
  </sheetViews>
  <sheetFormatPr defaultColWidth="15.625" defaultRowHeight="13.5"/>
  <cols>
    <col min="1" max="2" width="1.875" style="2" customWidth="1"/>
    <col min="3" max="3" width="4.625" style="2" customWidth="1"/>
    <col min="4" max="6" width="6.75390625" style="2" customWidth="1"/>
    <col min="7" max="7" width="1.75390625" style="2" customWidth="1"/>
    <col min="8" max="10" width="18.25390625" style="2" customWidth="1"/>
    <col min="11" max="11" width="2.375" style="2" customWidth="1"/>
    <col min="12" max="12" width="7.00390625" style="2" customWidth="1"/>
    <col min="13" max="13" width="4.125" style="2" customWidth="1"/>
    <col min="14" max="23" width="2.375" style="2" customWidth="1"/>
    <col min="24" max="26" width="2.375" style="52" customWidth="1"/>
    <col min="27" max="32" width="2.375" style="2" customWidth="1"/>
    <col min="33" max="34" width="2.375" style="54" customWidth="1"/>
    <col min="35" max="35" width="2.375" style="2" customWidth="1"/>
    <col min="36" max="36" width="2.00390625" style="2" customWidth="1"/>
    <col min="37" max="37" width="7.00390625" style="2" customWidth="1"/>
    <col min="38" max="40" width="4.75390625" style="2" customWidth="1"/>
    <col min="41" max="41" width="9.00390625" style="2" customWidth="1"/>
    <col min="42" max="68" width="4.75390625" style="2" customWidth="1"/>
    <col min="69" max="69" width="2.625" style="2" customWidth="1"/>
    <col min="70" max="85" width="2.00390625" style="2" customWidth="1"/>
    <col min="86" max="86" width="1.875" style="2" customWidth="1"/>
    <col min="87" max="16384" width="15.625" style="2" customWidth="1"/>
  </cols>
  <sheetData>
    <row r="1" spans="1:65" ht="18" customHeight="1">
      <c r="A1" s="522" t="s">
        <v>838</v>
      </c>
      <c r="B1" s="522"/>
      <c r="C1" s="522"/>
      <c r="D1" s="522"/>
      <c r="E1" s="522"/>
      <c r="F1" s="522"/>
      <c r="G1" s="522"/>
      <c r="H1" s="522"/>
      <c r="I1" s="522"/>
      <c r="J1" s="522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44"/>
      <c r="AK1" s="44"/>
      <c r="AL1" s="44"/>
      <c r="AM1" s="44"/>
      <c r="AN1" s="44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9:37" ht="15" customHeight="1"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</row>
    <row r="3" spans="2:42" ht="15" customHeight="1" thickBot="1">
      <c r="B3" s="3"/>
      <c r="C3" s="3"/>
      <c r="D3" s="3"/>
      <c r="L3" s="3"/>
      <c r="M3" s="3"/>
      <c r="N3" s="3"/>
      <c r="AA3" s="53"/>
      <c r="AB3" s="53"/>
      <c r="AC3" s="53"/>
      <c r="AD3" s="53"/>
      <c r="AE3" s="53"/>
      <c r="AF3" s="53"/>
      <c r="AP3" s="15"/>
    </row>
    <row r="4" spans="1:65" ht="18" customHeight="1">
      <c r="A4" s="55"/>
      <c r="B4" s="563" t="s">
        <v>14</v>
      </c>
      <c r="C4" s="563"/>
      <c r="D4" s="563"/>
      <c r="E4" s="563"/>
      <c r="F4" s="563"/>
      <c r="G4" s="57"/>
      <c r="H4" s="59" t="s">
        <v>7</v>
      </c>
      <c r="I4" s="59" t="s">
        <v>510</v>
      </c>
      <c r="J4" s="59" t="s">
        <v>542</v>
      </c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60"/>
      <c r="AK4" s="60"/>
      <c r="AL4" s="61"/>
      <c r="AM4" s="60"/>
      <c r="AN4" s="60"/>
      <c r="AO4" s="60"/>
      <c r="AP4" s="61"/>
      <c r="AQ4" s="60"/>
      <c r="AR4" s="60"/>
      <c r="AS4" s="60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</row>
    <row r="5" spans="2:65" ht="18" customHeight="1">
      <c r="B5" s="566" t="s">
        <v>563</v>
      </c>
      <c r="C5" s="566"/>
      <c r="D5" s="566"/>
      <c r="E5" s="566"/>
      <c r="F5" s="566"/>
      <c r="G5" s="62"/>
      <c r="H5" s="63">
        <v>74820</v>
      </c>
      <c r="I5" s="63">
        <f>I7+I28</f>
        <v>82881</v>
      </c>
      <c r="J5" s="63">
        <f>SUM(J7+J28)</f>
        <v>83726</v>
      </c>
      <c r="K5" s="64"/>
      <c r="L5" s="65"/>
      <c r="M5" s="64"/>
      <c r="N5" s="64"/>
      <c r="O5" s="65"/>
      <c r="P5" s="64"/>
      <c r="Q5" s="64"/>
      <c r="R5" s="65"/>
      <c r="S5" s="64"/>
      <c r="T5" s="64"/>
      <c r="U5" s="65"/>
      <c r="V5" s="64"/>
      <c r="W5" s="64"/>
      <c r="X5" s="65"/>
      <c r="Y5" s="64"/>
      <c r="Z5" s="64"/>
      <c r="AA5" s="65"/>
      <c r="AB5" s="64"/>
      <c r="AC5" s="64"/>
      <c r="AD5" s="65"/>
      <c r="AE5" s="64"/>
      <c r="AF5" s="64"/>
      <c r="AG5" s="65"/>
      <c r="AH5" s="64"/>
      <c r="AI5" s="64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</row>
    <row r="6" spans="2:65" ht="18" customHeight="1">
      <c r="B6" s="66"/>
      <c r="C6" s="66"/>
      <c r="D6" s="66"/>
      <c r="E6" s="66"/>
      <c r="F6" s="67"/>
      <c r="G6" s="68"/>
      <c r="H6" s="69"/>
      <c r="I6" s="69"/>
      <c r="J6" s="69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</row>
    <row r="7" spans="1:65" ht="18" customHeight="1">
      <c r="A7" s="547" t="s">
        <v>501</v>
      </c>
      <c r="B7" s="548"/>
      <c r="C7" s="549"/>
      <c r="D7" s="564" t="s">
        <v>15</v>
      </c>
      <c r="E7" s="564"/>
      <c r="F7" s="557"/>
      <c r="G7" s="70"/>
      <c r="H7" s="71">
        <v>62848</v>
      </c>
      <c r="I7" s="284">
        <v>69687</v>
      </c>
      <c r="J7" s="284">
        <f>J9+J11+J13+J15+J17+J19+J21+J23+J25+J27</f>
        <v>71098</v>
      </c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</row>
    <row r="8" spans="1:42" ht="18" customHeight="1">
      <c r="A8" s="550"/>
      <c r="B8" s="550"/>
      <c r="C8" s="551"/>
      <c r="D8" s="567" t="s">
        <v>16</v>
      </c>
      <c r="E8" s="562" t="s">
        <v>19</v>
      </c>
      <c r="F8" s="562" t="s">
        <v>42</v>
      </c>
      <c r="G8" s="562"/>
      <c r="H8" s="69">
        <v>202</v>
      </c>
      <c r="I8" s="284">
        <v>289</v>
      </c>
      <c r="J8" s="284">
        <v>286</v>
      </c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4"/>
      <c r="AL8" s="14"/>
      <c r="AM8" s="8"/>
      <c r="AN8" s="73"/>
      <c r="AO8" s="73"/>
      <c r="AP8" s="74"/>
    </row>
    <row r="9" spans="1:42" ht="18" customHeight="1">
      <c r="A9" s="550"/>
      <c r="B9" s="550"/>
      <c r="C9" s="551"/>
      <c r="D9" s="568"/>
      <c r="E9" s="562"/>
      <c r="F9" s="562" t="s">
        <v>43</v>
      </c>
      <c r="G9" s="562"/>
      <c r="H9" s="71">
        <v>2083</v>
      </c>
      <c r="I9" s="284">
        <v>2950</v>
      </c>
      <c r="J9" s="284">
        <v>2586</v>
      </c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5"/>
      <c r="AL9" s="15"/>
      <c r="AM9" s="8"/>
      <c r="AN9" s="15"/>
      <c r="AO9" s="15"/>
      <c r="AP9" s="74"/>
    </row>
    <row r="10" spans="1:42" ht="18" customHeight="1">
      <c r="A10" s="550"/>
      <c r="B10" s="550"/>
      <c r="C10" s="551"/>
      <c r="D10" s="568"/>
      <c r="E10" s="562" t="s">
        <v>20</v>
      </c>
      <c r="F10" s="562" t="s">
        <v>42</v>
      </c>
      <c r="G10" s="562"/>
      <c r="H10" s="69">
        <v>500</v>
      </c>
      <c r="I10" s="284">
        <v>561</v>
      </c>
      <c r="J10" s="284">
        <v>602</v>
      </c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4"/>
      <c r="AK10" s="13"/>
      <c r="AL10" s="13"/>
      <c r="AM10" s="36"/>
      <c r="AN10" s="11"/>
      <c r="AO10" s="11"/>
      <c r="AP10" s="74"/>
    </row>
    <row r="11" spans="1:42" ht="18" customHeight="1">
      <c r="A11" s="550"/>
      <c r="B11" s="550"/>
      <c r="C11" s="551"/>
      <c r="D11" s="568"/>
      <c r="E11" s="562"/>
      <c r="F11" s="562" t="s">
        <v>43</v>
      </c>
      <c r="G11" s="562"/>
      <c r="H11" s="71">
        <v>6131</v>
      </c>
      <c r="I11" s="284">
        <v>8315</v>
      </c>
      <c r="J11" s="284">
        <v>7723</v>
      </c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K11" s="15"/>
      <c r="AL11" s="15"/>
      <c r="AM11" s="8"/>
      <c r="AN11" s="10"/>
      <c r="AO11" s="10"/>
      <c r="AP11" s="74"/>
    </row>
    <row r="12" spans="1:65" ht="18" customHeight="1">
      <c r="A12" s="550"/>
      <c r="B12" s="550"/>
      <c r="C12" s="551"/>
      <c r="D12" s="568"/>
      <c r="E12" s="562" t="s">
        <v>21</v>
      </c>
      <c r="F12" s="562" t="s">
        <v>562</v>
      </c>
      <c r="G12" s="562"/>
      <c r="H12" s="69">
        <v>437</v>
      </c>
      <c r="I12" s="284">
        <v>438</v>
      </c>
      <c r="J12" s="284">
        <v>541</v>
      </c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</row>
    <row r="13" spans="1:43" ht="18" customHeight="1">
      <c r="A13" s="550"/>
      <c r="B13" s="550"/>
      <c r="C13" s="551"/>
      <c r="D13" s="569"/>
      <c r="E13" s="562"/>
      <c r="F13" s="562" t="s">
        <v>43</v>
      </c>
      <c r="G13" s="562"/>
      <c r="H13" s="71">
        <v>5913</v>
      </c>
      <c r="I13" s="284">
        <v>5969</v>
      </c>
      <c r="J13" s="284">
        <v>6481</v>
      </c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75"/>
      <c r="AI13" s="15"/>
      <c r="AJ13" s="15"/>
      <c r="AK13" s="15"/>
      <c r="AL13" s="15"/>
      <c r="AM13" s="36"/>
      <c r="AN13" s="11"/>
      <c r="AO13" s="11"/>
      <c r="AP13" s="38"/>
      <c r="AQ13" s="35"/>
    </row>
    <row r="14" spans="1:65" ht="18" customHeight="1">
      <c r="A14" s="550"/>
      <c r="B14" s="550"/>
      <c r="C14" s="551"/>
      <c r="D14" s="562" t="s">
        <v>22</v>
      </c>
      <c r="E14" s="562"/>
      <c r="F14" s="562" t="s">
        <v>562</v>
      </c>
      <c r="G14" s="562"/>
      <c r="H14" s="69">
        <v>577</v>
      </c>
      <c r="I14" s="284">
        <v>686</v>
      </c>
      <c r="J14" s="284">
        <v>713</v>
      </c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8"/>
      <c r="AN14" s="15"/>
      <c r="AO14" s="15"/>
      <c r="AP14" s="35"/>
      <c r="AQ14" s="35"/>
      <c r="BF14" s="53"/>
      <c r="BG14" s="53"/>
      <c r="BH14" s="53"/>
      <c r="BI14" s="53"/>
      <c r="BJ14" s="53"/>
      <c r="BK14" s="53"/>
      <c r="BL14" s="53"/>
      <c r="BM14" s="53"/>
    </row>
    <row r="15" spans="1:65" ht="18" customHeight="1">
      <c r="A15" s="550"/>
      <c r="B15" s="550"/>
      <c r="C15" s="551"/>
      <c r="D15" s="562"/>
      <c r="E15" s="562"/>
      <c r="F15" s="562" t="s">
        <v>43</v>
      </c>
      <c r="G15" s="562"/>
      <c r="H15" s="71">
        <v>14131</v>
      </c>
      <c r="I15" s="284">
        <v>16633</v>
      </c>
      <c r="J15" s="284">
        <v>17482</v>
      </c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</row>
    <row r="16" spans="1:65" ht="18" customHeight="1">
      <c r="A16" s="550"/>
      <c r="B16" s="550"/>
      <c r="C16" s="551"/>
      <c r="D16" s="565" t="s">
        <v>23</v>
      </c>
      <c r="E16" s="562" t="s">
        <v>17</v>
      </c>
      <c r="F16" s="562" t="s">
        <v>42</v>
      </c>
      <c r="G16" s="562"/>
      <c r="H16" s="69">
        <v>689</v>
      </c>
      <c r="I16" s="284">
        <v>650</v>
      </c>
      <c r="J16" s="284">
        <v>644</v>
      </c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</row>
    <row r="17" spans="1:65" ht="18" customHeight="1">
      <c r="A17" s="550"/>
      <c r="B17" s="550"/>
      <c r="C17" s="551"/>
      <c r="D17" s="565"/>
      <c r="E17" s="562"/>
      <c r="F17" s="562" t="s">
        <v>43</v>
      </c>
      <c r="G17" s="562"/>
      <c r="H17" s="71">
        <v>4844</v>
      </c>
      <c r="I17" s="284">
        <v>5039</v>
      </c>
      <c r="J17" s="284">
        <v>5521</v>
      </c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</row>
    <row r="18" spans="1:65" ht="18" customHeight="1">
      <c r="A18" s="550"/>
      <c r="B18" s="550"/>
      <c r="C18" s="551"/>
      <c r="D18" s="565"/>
      <c r="E18" s="562" t="s">
        <v>20</v>
      </c>
      <c r="F18" s="562" t="s">
        <v>42</v>
      </c>
      <c r="G18" s="562"/>
      <c r="H18" s="69">
        <v>429</v>
      </c>
      <c r="I18" s="284">
        <v>486</v>
      </c>
      <c r="J18" s="284">
        <v>555</v>
      </c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9"/>
      <c r="AK18" s="9"/>
      <c r="AL18" s="76"/>
      <c r="AM18" s="76"/>
      <c r="AN18" s="76"/>
      <c r="AO18" s="77"/>
      <c r="AP18" s="77"/>
      <c r="AQ18" s="77"/>
      <c r="AR18" s="77"/>
      <c r="AS18" s="77"/>
      <c r="AT18" s="77"/>
      <c r="AU18" s="77"/>
      <c r="AV18" s="77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76"/>
      <c r="BL18" s="76"/>
      <c r="BM18" s="76"/>
    </row>
    <row r="19" spans="1:65" ht="18" customHeight="1">
      <c r="A19" s="550"/>
      <c r="B19" s="550"/>
      <c r="C19" s="551"/>
      <c r="D19" s="565"/>
      <c r="E19" s="562"/>
      <c r="F19" s="562" t="s">
        <v>43</v>
      </c>
      <c r="G19" s="562"/>
      <c r="H19" s="71">
        <v>4008</v>
      </c>
      <c r="I19" s="284">
        <v>3816</v>
      </c>
      <c r="J19" s="284">
        <v>3727</v>
      </c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0"/>
      <c r="AI19" s="10"/>
      <c r="AJ19" s="10"/>
      <c r="AK19" s="10"/>
      <c r="AL19" s="78"/>
      <c r="AM19" s="78"/>
      <c r="AN19" s="78"/>
      <c r="AO19" s="11"/>
      <c r="AP19" s="11"/>
      <c r="AQ19" s="11"/>
      <c r="AR19" s="11"/>
      <c r="AS19" s="11"/>
      <c r="AT19" s="11"/>
      <c r="AU19" s="11"/>
      <c r="AV19" s="11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</row>
    <row r="20" spans="1:65" ht="18" customHeight="1">
      <c r="A20" s="550"/>
      <c r="B20" s="550"/>
      <c r="C20" s="551"/>
      <c r="D20" s="565"/>
      <c r="E20" s="562" t="s">
        <v>21</v>
      </c>
      <c r="F20" s="562" t="s">
        <v>42</v>
      </c>
      <c r="G20" s="562"/>
      <c r="H20" s="69">
        <v>428</v>
      </c>
      <c r="I20" s="284">
        <v>494</v>
      </c>
      <c r="J20" s="284">
        <v>555</v>
      </c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0"/>
      <c r="AK20" s="10"/>
      <c r="AL20" s="10"/>
      <c r="AM20" s="10"/>
      <c r="AN20" s="10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0"/>
      <c r="BF20" s="10"/>
      <c r="BG20" s="10"/>
      <c r="BH20" s="10"/>
      <c r="BI20" s="10"/>
      <c r="BJ20" s="10"/>
      <c r="BK20" s="10"/>
      <c r="BL20" s="10"/>
      <c r="BM20" s="10"/>
    </row>
    <row r="21" spans="1:65" ht="18" customHeight="1">
      <c r="A21" s="550"/>
      <c r="B21" s="550"/>
      <c r="C21" s="551"/>
      <c r="D21" s="565"/>
      <c r="E21" s="562"/>
      <c r="F21" s="562" t="s">
        <v>43</v>
      </c>
      <c r="G21" s="562"/>
      <c r="H21" s="71">
        <v>3848</v>
      </c>
      <c r="I21" s="284">
        <v>3819</v>
      </c>
      <c r="J21" s="284">
        <v>3836</v>
      </c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0"/>
      <c r="AK21" s="10"/>
      <c r="AL21" s="10"/>
      <c r="AM21" s="10"/>
      <c r="AN21" s="10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0"/>
      <c r="BF21" s="10"/>
      <c r="BG21" s="10"/>
      <c r="BH21" s="10"/>
      <c r="BI21" s="10"/>
      <c r="BJ21" s="10"/>
      <c r="BK21" s="10"/>
      <c r="BL21" s="10"/>
      <c r="BM21" s="10"/>
    </row>
    <row r="22" spans="1:42" ht="18" customHeight="1">
      <c r="A22" s="550"/>
      <c r="B22" s="550"/>
      <c r="C22" s="551"/>
      <c r="D22" s="565" t="s">
        <v>24</v>
      </c>
      <c r="E22" s="562" t="s">
        <v>17</v>
      </c>
      <c r="F22" s="562" t="s">
        <v>42</v>
      </c>
      <c r="G22" s="562"/>
      <c r="H22" s="69">
        <v>290</v>
      </c>
      <c r="I22" s="284">
        <v>265</v>
      </c>
      <c r="J22" s="284">
        <v>304</v>
      </c>
      <c r="K22" s="14"/>
      <c r="L22" s="14"/>
      <c r="M22" s="14"/>
      <c r="N22" s="14"/>
      <c r="O22" s="9"/>
      <c r="P22" s="9"/>
      <c r="Q22" s="9"/>
      <c r="R22" s="9"/>
      <c r="S22" s="9"/>
      <c r="T22" s="9"/>
      <c r="U22" s="9"/>
      <c r="V22" s="9"/>
      <c r="W22" s="14"/>
      <c r="X22" s="14"/>
      <c r="Y22" s="14"/>
      <c r="Z22" s="14"/>
      <c r="AA22" s="14"/>
      <c r="AB22" s="77"/>
      <c r="AC22" s="77"/>
      <c r="AD22" s="77"/>
      <c r="AE22" s="77"/>
      <c r="AF22" s="9"/>
      <c r="AG22" s="9"/>
      <c r="AH22" s="9"/>
      <c r="AI22" s="9"/>
      <c r="AO22" s="11"/>
      <c r="AP22" s="30"/>
    </row>
    <row r="23" spans="1:65" ht="18" customHeight="1">
      <c r="A23" s="550"/>
      <c r="B23" s="550"/>
      <c r="C23" s="551"/>
      <c r="D23" s="565"/>
      <c r="E23" s="562"/>
      <c r="F23" s="562" t="s">
        <v>43</v>
      </c>
      <c r="G23" s="562"/>
      <c r="H23" s="71">
        <v>4680</v>
      </c>
      <c r="I23" s="284">
        <v>4246</v>
      </c>
      <c r="J23" s="284">
        <v>4328</v>
      </c>
      <c r="K23" s="14"/>
      <c r="L23" s="14"/>
      <c r="M23" s="14"/>
      <c r="N23" s="14"/>
      <c r="O23" s="9"/>
      <c r="P23" s="9"/>
      <c r="Q23" s="9"/>
      <c r="R23" s="9"/>
      <c r="S23" s="9"/>
      <c r="T23" s="9"/>
      <c r="U23" s="9"/>
      <c r="V23" s="9"/>
      <c r="W23" s="14"/>
      <c r="X23" s="14"/>
      <c r="Y23" s="14"/>
      <c r="Z23" s="14"/>
      <c r="AA23" s="14"/>
      <c r="AB23" s="77"/>
      <c r="AC23" s="77"/>
      <c r="AD23" s="77"/>
      <c r="AE23" s="77"/>
      <c r="AF23" s="77"/>
      <c r="AG23" s="77"/>
      <c r="AH23" s="77"/>
      <c r="AI23" s="77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</row>
    <row r="24" spans="1:38" ht="18" customHeight="1">
      <c r="A24" s="550"/>
      <c r="B24" s="550"/>
      <c r="C24" s="551"/>
      <c r="D24" s="565"/>
      <c r="E24" s="562" t="s">
        <v>20</v>
      </c>
      <c r="F24" s="562" t="s">
        <v>562</v>
      </c>
      <c r="G24" s="562"/>
      <c r="H24" s="69">
        <v>399</v>
      </c>
      <c r="I24" s="284">
        <v>402</v>
      </c>
      <c r="J24" s="284">
        <v>507</v>
      </c>
      <c r="K24" s="15"/>
      <c r="L24" s="15"/>
      <c r="M24" s="15"/>
      <c r="N24" s="24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24"/>
      <c r="AB24" s="15"/>
      <c r="AC24" s="15"/>
      <c r="AD24" s="15"/>
      <c r="AE24" s="15"/>
      <c r="AF24" s="15"/>
      <c r="AG24" s="13"/>
      <c r="AH24" s="81"/>
      <c r="AI24" s="24"/>
      <c r="AL24" s="12"/>
    </row>
    <row r="25" spans="1:65" ht="18" customHeight="1">
      <c r="A25" s="550"/>
      <c r="B25" s="550"/>
      <c r="C25" s="551"/>
      <c r="D25" s="565"/>
      <c r="E25" s="562"/>
      <c r="F25" s="562" t="s">
        <v>43</v>
      </c>
      <c r="G25" s="562"/>
      <c r="H25" s="71">
        <v>5729</v>
      </c>
      <c r="I25" s="284">
        <v>5729</v>
      </c>
      <c r="J25" s="284">
        <v>6683</v>
      </c>
      <c r="K25" s="10"/>
      <c r="L25" s="10"/>
      <c r="M25" s="10"/>
      <c r="N25" s="10"/>
      <c r="O25" s="10"/>
      <c r="P25" s="10"/>
      <c r="Q25" s="10"/>
      <c r="R25" s="10"/>
      <c r="S25" s="11"/>
      <c r="T25" s="11"/>
      <c r="U25" s="11"/>
      <c r="V25" s="11"/>
      <c r="W25" s="10"/>
      <c r="X25" s="10"/>
      <c r="Y25" s="10"/>
      <c r="Z25" s="10"/>
      <c r="AA25" s="10"/>
      <c r="AB25" s="11"/>
      <c r="AC25" s="11"/>
      <c r="AD25" s="11"/>
      <c r="AE25" s="11"/>
      <c r="AF25" s="10"/>
      <c r="AG25" s="10"/>
      <c r="AH25" s="10"/>
      <c r="AI25" s="10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</row>
    <row r="26" spans="1:65" ht="18" customHeight="1">
      <c r="A26" s="550"/>
      <c r="B26" s="550"/>
      <c r="C26" s="551"/>
      <c r="D26" s="562" t="s">
        <v>25</v>
      </c>
      <c r="E26" s="562"/>
      <c r="F26" s="562" t="s">
        <v>562</v>
      </c>
      <c r="G26" s="562"/>
      <c r="H26" s="69">
        <v>545</v>
      </c>
      <c r="I26" s="284">
        <v>599</v>
      </c>
      <c r="J26" s="284">
        <v>580</v>
      </c>
      <c r="K26" s="82"/>
      <c r="L26" s="82"/>
      <c r="M26" s="82"/>
      <c r="N26" s="82"/>
      <c r="O26" s="82"/>
      <c r="P26" s="82"/>
      <c r="Q26" s="82"/>
      <c r="R26" s="82"/>
      <c r="S26" s="83"/>
      <c r="T26" s="83"/>
      <c r="U26" s="83"/>
      <c r="V26" s="83"/>
      <c r="W26" s="82"/>
      <c r="X26" s="82"/>
      <c r="Y26" s="82"/>
      <c r="Z26" s="82"/>
      <c r="AA26" s="82"/>
      <c r="AB26" s="83"/>
      <c r="AC26" s="83"/>
      <c r="AD26" s="83"/>
      <c r="AE26" s="83"/>
      <c r="AF26" s="82"/>
      <c r="AG26" s="82"/>
      <c r="AH26" s="82"/>
      <c r="AI26" s="82"/>
      <c r="AJ26" s="85"/>
      <c r="AK26" s="85"/>
      <c r="AL26" s="85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</row>
    <row r="27" spans="1:42" ht="18" customHeight="1">
      <c r="A27" s="552"/>
      <c r="B27" s="552"/>
      <c r="C27" s="553"/>
      <c r="D27" s="562"/>
      <c r="E27" s="562"/>
      <c r="F27" s="562" t="s">
        <v>43</v>
      </c>
      <c r="G27" s="562"/>
      <c r="H27" s="71">
        <v>11481</v>
      </c>
      <c r="I27" s="284">
        <v>13171</v>
      </c>
      <c r="J27" s="284">
        <v>12731</v>
      </c>
      <c r="K27" s="82"/>
      <c r="L27" s="82"/>
      <c r="M27" s="82"/>
      <c r="N27" s="82"/>
      <c r="O27" s="82"/>
      <c r="P27" s="82"/>
      <c r="Q27" s="82"/>
      <c r="R27" s="82"/>
      <c r="S27" s="83"/>
      <c r="T27" s="83"/>
      <c r="U27" s="83"/>
      <c r="V27" s="83"/>
      <c r="W27" s="82"/>
      <c r="X27" s="82"/>
      <c r="Y27" s="82"/>
      <c r="Z27" s="82"/>
      <c r="AA27" s="82"/>
      <c r="AB27" s="83"/>
      <c r="AC27" s="83"/>
      <c r="AD27" s="83"/>
      <c r="AE27" s="83"/>
      <c r="AF27" s="82"/>
      <c r="AG27" s="82"/>
      <c r="AH27" s="82"/>
      <c r="AI27" s="82"/>
      <c r="AJ27" s="13"/>
      <c r="AK27" s="13"/>
      <c r="AL27" s="13"/>
      <c r="AM27" s="8"/>
      <c r="AN27" s="11"/>
      <c r="AO27" s="11"/>
      <c r="AP27" s="30"/>
    </row>
    <row r="28" spans="1:42" ht="18" customHeight="1">
      <c r="A28" s="547" t="s">
        <v>561</v>
      </c>
      <c r="B28" s="548"/>
      <c r="C28" s="549"/>
      <c r="D28" s="557" t="s">
        <v>560</v>
      </c>
      <c r="E28" s="561"/>
      <c r="F28" s="561"/>
      <c r="G28" s="86"/>
      <c r="H28" s="71">
        <v>11972</v>
      </c>
      <c r="I28" s="284">
        <v>13194</v>
      </c>
      <c r="J28" s="284">
        <f>J29+J30</f>
        <v>12628</v>
      </c>
      <c r="K28" s="82"/>
      <c r="L28" s="82"/>
      <c r="M28" s="82"/>
      <c r="N28" s="82"/>
      <c r="O28" s="82"/>
      <c r="P28" s="82"/>
      <c r="Q28" s="82"/>
      <c r="R28" s="82"/>
      <c r="S28" s="83"/>
      <c r="T28" s="83"/>
      <c r="U28" s="83"/>
      <c r="V28" s="83"/>
      <c r="W28" s="82"/>
      <c r="X28" s="82"/>
      <c r="Y28" s="82"/>
      <c r="Z28" s="82"/>
      <c r="AA28" s="82"/>
      <c r="AB28" s="83"/>
      <c r="AC28" s="83"/>
      <c r="AD28" s="83"/>
      <c r="AE28" s="83"/>
      <c r="AF28" s="82"/>
      <c r="AG28" s="82"/>
      <c r="AH28" s="82"/>
      <c r="AI28" s="82"/>
      <c r="AJ28" s="13"/>
      <c r="AK28" s="13"/>
      <c r="AL28" s="13"/>
      <c r="AM28" s="8"/>
      <c r="AN28" s="11"/>
      <c r="AO28" s="11"/>
      <c r="AP28" s="30"/>
    </row>
    <row r="29" spans="1:42" ht="18" customHeight="1">
      <c r="A29" s="550"/>
      <c r="B29" s="550"/>
      <c r="C29" s="551"/>
      <c r="D29" s="557" t="s">
        <v>44</v>
      </c>
      <c r="E29" s="558"/>
      <c r="F29" s="554" t="s">
        <v>43</v>
      </c>
      <c r="G29" s="555"/>
      <c r="H29" s="71">
        <v>5827</v>
      </c>
      <c r="I29" s="284">
        <v>7332</v>
      </c>
      <c r="J29" s="284">
        <v>6887</v>
      </c>
      <c r="K29" s="82"/>
      <c r="L29" s="82"/>
      <c r="M29" s="82"/>
      <c r="N29" s="82"/>
      <c r="O29" s="82"/>
      <c r="P29" s="82"/>
      <c r="Q29" s="82"/>
      <c r="R29" s="82"/>
      <c r="S29" s="83"/>
      <c r="T29" s="83"/>
      <c r="U29" s="83"/>
      <c r="V29" s="83"/>
      <c r="W29" s="82"/>
      <c r="X29" s="82"/>
      <c r="Y29" s="82"/>
      <c r="Z29" s="82"/>
      <c r="AA29" s="82"/>
      <c r="AB29" s="83"/>
      <c r="AC29" s="83"/>
      <c r="AD29" s="83"/>
      <c r="AE29" s="83"/>
      <c r="AF29" s="82"/>
      <c r="AG29" s="82"/>
      <c r="AH29" s="82"/>
      <c r="AI29" s="82"/>
      <c r="AJ29" s="15"/>
      <c r="AK29" s="15"/>
      <c r="AL29" s="15"/>
      <c r="AM29" s="8"/>
      <c r="AN29" s="11"/>
      <c r="AO29" s="11"/>
      <c r="AP29" s="30"/>
    </row>
    <row r="30" spans="1:42" ht="18" customHeight="1">
      <c r="A30" s="552"/>
      <c r="B30" s="552"/>
      <c r="C30" s="553"/>
      <c r="D30" s="559" t="s">
        <v>45</v>
      </c>
      <c r="E30" s="560"/>
      <c r="F30" s="554" t="s">
        <v>43</v>
      </c>
      <c r="G30" s="556"/>
      <c r="H30" s="87">
        <v>6145</v>
      </c>
      <c r="I30" s="87">
        <v>5862</v>
      </c>
      <c r="J30" s="87">
        <v>5741</v>
      </c>
      <c r="K30" s="82"/>
      <c r="L30" s="82"/>
      <c r="M30" s="82"/>
      <c r="N30" s="82"/>
      <c r="O30" s="82"/>
      <c r="P30" s="82"/>
      <c r="Q30" s="82"/>
      <c r="R30" s="82"/>
      <c r="S30" s="83"/>
      <c r="T30" s="83"/>
      <c r="U30" s="83"/>
      <c r="V30" s="83"/>
      <c r="W30" s="82"/>
      <c r="X30" s="82"/>
      <c r="Y30" s="82"/>
      <c r="Z30" s="82"/>
      <c r="AA30" s="82"/>
      <c r="AB30" s="83"/>
      <c r="AC30" s="83"/>
      <c r="AD30" s="83"/>
      <c r="AE30" s="83"/>
      <c r="AF30" s="82"/>
      <c r="AG30" s="82"/>
      <c r="AH30" s="82"/>
      <c r="AI30" s="82"/>
      <c r="AJ30" s="13"/>
      <c r="AK30" s="13"/>
      <c r="AL30" s="13"/>
      <c r="AM30" s="8"/>
      <c r="AN30" s="11"/>
      <c r="AO30" s="11"/>
      <c r="AP30" s="30"/>
    </row>
    <row r="31" spans="1:42" ht="15" customHeight="1">
      <c r="A31" s="12" t="s">
        <v>559</v>
      </c>
      <c r="K31" s="82"/>
      <c r="L31" s="82"/>
      <c r="M31" s="82"/>
      <c r="N31" s="82"/>
      <c r="O31" s="82"/>
      <c r="P31" s="82"/>
      <c r="Q31" s="82"/>
      <c r="R31" s="82"/>
      <c r="S31" s="83"/>
      <c r="T31" s="83"/>
      <c r="U31" s="83"/>
      <c r="V31" s="83"/>
      <c r="W31" s="82"/>
      <c r="X31" s="82"/>
      <c r="Y31" s="82"/>
      <c r="Z31" s="82"/>
      <c r="AA31" s="82"/>
      <c r="AB31" s="83"/>
      <c r="AC31" s="83"/>
      <c r="AD31" s="83"/>
      <c r="AE31" s="83"/>
      <c r="AF31" s="82"/>
      <c r="AG31" s="82"/>
      <c r="AH31" s="82"/>
      <c r="AI31" s="82"/>
      <c r="AJ31" s="13"/>
      <c r="AK31" s="13"/>
      <c r="AL31" s="13"/>
      <c r="AM31" s="8"/>
      <c r="AN31" s="11"/>
      <c r="AO31" s="11"/>
      <c r="AP31" s="30"/>
    </row>
    <row r="32" spans="1:42" ht="13.5" customHeight="1">
      <c r="A32" s="12" t="s">
        <v>46</v>
      </c>
      <c r="K32" s="82"/>
      <c r="L32" s="82"/>
      <c r="M32" s="82"/>
      <c r="N32" s="82"/>
      <c r="O32" s="82"/>
      <c r="P32" s="82"/>
      <c r="Q32" s="82"/>
      <c r="R32" s="82"/>
      <c r="S32" s="83"/>
      <c r="T32" s="83"/>
      <c r="U32" s="83"/>
      <c r="V32" s="83"/>
      <c r="W32" s="82"/>
      <c r="X32" s="82"/>
      <c r="Y32" s="82"/>
      <c r="Z32" s="82"/>
      <c r="AA32" s="82"/>
      <c r="AB32" s="83"/>
      <c r="AC32" s="83"/>
      <c r="AD32" s="83"/>
      <c r="AE32" s="83"/>
      <c r="AF32" s="82"/>
      <c r="AG32" s="82"/>
      <c r="AH32" s="82"/>
      <c r="AI32" s="82"/>
      <c r="AJ32" s="13"/>
      <c r="AK32" s="13"/>
      <c r="AL32" s="13"/>
      <c r="AM32" s="8"/>
      <c r="AN32" s="11"/>
      <c r="AO32" s="11"/>
      <c r="AP32" s="30"/>
    </row>
    <row r="33" spans="11:42" ht="18" customHeight="1">
      <c r="K33" s="82"/>
      <c r="L33" s="82"/>
      <c r="M33" s="82"/>
      <c r="N33" s="82"/>
      <c r="O33" s="82"/>
      <c r="P33" s="82"/>
      <c r="Q33" s="82"/>
      <c r="R33" s="82"/>
      <c r="S33" s="83"/>
      <c r="T33" s="83"/>
      <c r="U33" s="83"/>
      <c r="V33" s="83"/>
      <c r="W33" s="82"/>
      <c r="X33" s="82"/>
      <c r="Y33" s="82"/>
      <c r="Z33" s="82"/>
      <c r="AA33" s="82"/>
      <c r="AB33" s="83"/>
      <c r="AC33" s="83"/>
      <c r="AD33" s="83"/>
      <c r="AE33" s="83"/>
      <c r="AF33" s="82"/>
      <c r="AG33" s="82"/>
      <c r="AH33" s="82"/>
      <c r="AI33" s="82"/>
      <c r="AJ33" s="13"/>
      <c r="AK33" s="13"/>
      <c r="AL33" s="13"/>
      <c r="AM33" s="8"/>
      <c r="AN33" s="29"/>
      <c r="AO33" s="29"/>
      <c r="AP33" s="30"/>
    </row>
    <row r="34" spans="24:42" ht="13.5" customHeight="1">
      <c r="X34" s="2"/>
      <c r="Y34" s="2"/>
      <c r="Z34" s="2"/>
      <c r="AG34" s="15"/>
      <c r="AJ34" s="10"/>
      <c r="AK34" s="37"/>
      <c r="AL34" s="37"/>
      <c r="AM34" s="8"/>
      <c r="AN34" s="29"/>
      <c r="AO34" s="29"/>
      <c r="AP34" s="30"/>
    </row>
    <row r="35" spans="24:42" ht="13.5" customHeight="1">
      <c r="X35" s="2"/>
      <c r="Y35" s="2"/>
      <c r="Z35" s="2"/>
      <c r="AG35" s="13"/>
      <c r="AJ35" s="10"/>
      <c r="AK35" s="10"/>
      <c r="AL35" s="10"/>
      <c r="AM35" s="8"/>
      <c r="AN35" s="29"/>
      <c r="AO35" s="29"/>
      <c r="AP35" s="30"/>
    </row>
    <row r="36" spans="24:42" ht="21" customHeight="1">
      <c r="X36" s="2"/>
      <c r="Y36" s="2"/>
      <c r="Z36" s="2"/>
      <c r="AG36" s="11"/>
      <c r="AJ36" s="10"/>
      <c r="AK36" s="10"/>
      <c r="AL36" s="10"/>
      <c r="AM36" s="8"/>
      <c r="AN36" s="29"/>
      <c r="AO36" s="29"/>
      <c r="AP36" s="30"/>
    </row>
    <row r="37" spans="36:42" ht="13.5" customHeight="1">
      <c r="AJ37" s="10"/>
      <c r="AK37" s="10"/>
      <c r="AL37" s="10"/>
      <c r="AM37" s="8"/>
      <c r="AN37" s="29"/>
      <c r="AO37" s="29"/>
      <c r="AP37" s="30"/>
    </row>
    <row r="38" spans="36:42" ht="13.5" customHeight="1">
      <c r="AJ38" s="10"/>
      <c r="AK38" s="10"/>
      <c r="AL38" s="10"/>
      <c r="AM38" s="8"/>
      <c r="AN38" s="32"/>
      <c r="AO38" s="32"/>
      <c r="AP38" s="33"/>
    </row>
    <row r="39" spans="36:42" ht="13.5" customHeight="1">
      <c r="AJ39" s="10"/>
      <c r="AK39" s="13"/>
      <c r="AL39" s="13"/>
      <c r="AM39" s="8"/>
      <c r="AN39" s="32"/>
      <c r="AO39" s="32"/>
      <c r="AP39" s="33"/>
    </row>
    <row r="40" spans="36:42" ht="13.5" customHeight="1">
      <c r="AJ40" s="11"/>
      <c r="AK40" s="11"/>
      <c r="AL40" s="11"/>
      <c r="AM40" s="8"/>
      <c r="AN40" s="29"/>
      <c r="AO40" s="29"/>
      <c r="AP40" s="30"/>
    </row>
    <row r="41" spans="36:42" ht="13.5" customHeight="1">
      <c r="AJ41" s="10"/>
      <c r="AK41" s="10"/>
      <c r="AL41" s="10"/>
      <c r="AM41" s="8"/>
      <c r="AN41" s="34"/>
      <c r="AO41" s="34"/>
      <c r="AP41" s="30"/>
    </row>
    <row r="42" spans="36:42" ht="13.5" customHeight="1">
      <c r="AJ42" s="15"/>
      <c r="AK42" s="8"/>
      <c r="AL42" s="8"/>
      <c r="AM42" s="35"/>
      <c r="AN42" s="29"/>
      <c r="AO42" s="29"/>
      <c r="AP42" s="30"/>
    </row>
    <row r="43" spans="36:42" ht="13.5" customHeight="1">
      <c r="AJ43" s="9"/>
      <c r="AK43" s="9"/>
      <c r="AL43" s="9"/>
      <c r="AM43" s="36"/>
      <c r="AN43" s="29"/>
      <c r="AO43" s="29"/>
      <c r="AP43" s="30"/>
    </row>
    <row r="44" spans="36:39" ht="13.5" customHeight="1">
      <c r="AJ44" s="11"/>
      <c r="AK44" s="11"/>
      <c r="AL44" s="11"/>
      <c r="AM44" s="8"/>
    </row>
    <row r="45" spans="36:39" ht="13.5" customHeight="1">
      <c r="AJ45" s="11"/>
      <c r="AK45" s="11"/>
      <c r="AL45" s="11"/>
      <c r="AM45" s="8"/>
    </row>
    <row r="46" spans="36:39" ht="13.5" customHeight="1">
      <c r="AJ46" s="11"/>
      <c r="AK46" s="11"/>
      <c r="AL46" s="11"/>
      <c r="AM46" s="8"/>
    </row>
    <row r="47" spans="11:39" ht="13.5" customHeight="1"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88"/>
      <c r="Y47" s="88"/>
      <c r="Z47" s="88"/>
      <c r="AA47" s="10"/>
      <c r="AB47" s="10"/>
      <c r="AC47" s="10"/>
      <c r="AD47" s="10"/>
      <c r="AE47" s="10"/>
      <c r="AF47" s="10"/>
      <c r="AG47" s="79"/>
      <c r="AH47" s="79"/>
      <c r="AI47" s="10"/>
      <c r="AJ47" s="10"/>
      <c r="AK47" s="10"/>
      <c r="AL47" s="10"/>
      <c r="AM47" s="8"/>
    </row>
    <row r="48" spans="11:39" ht="13.5" customHeight="1"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89"/>
      <c r="Y48" s="89"/>
      <c r="Z48" s="89"/>
      <c r="AA48" s="15"/>
      <c r="AB48" s="15"/>
      <c r="AC48" s="15"/>
      <c r="AD48" s="15"/>
      <c r="AE48" s="15"/>
      <c r="AF48" s="15"/>
      <c r="AG48" s="90"/>
      <c r="AH48" s="90"/>
      <c r="AI48" s="15"/>
      <c r="AJ48" s="15"/>
      <c r="AK48" s="15"/>
      <c r="AL48" s="15"/>
      <c r="AM48" s="8"/>
    </row>
    <row r="49" spans="11:39" ht="13.5" customHeight="1">
      <c r="K49" s="9"/>
      <c r="L49" s="9"/>
      <c r="M49" s="9"/>
      <c r="N49" s="9"/>
      <c r="O49" s="9"/>
      <c r="P49" s="9"/>
      <c r="Q49" s="9"/>
      <c r="R49" s="14"/>
      <c r="S49" s="14"/>
      <c r="T49" s="14"/>
      <c r="U49" s="14"/>
      <c r="V49" s="14"/>
      <c r="W49" s="14"/>
      <c r="X49" s="91"/>
      <c r="Y49" s="91"/>
      <c r="Z49" s="91"/>
      <c r="AA49" s="14"/>
      <c r="AB49" s="14"/>
      <c r="AC49" s="14"/>
      <c r="AD49" s="14"/>
      <c r="AE49" s="14"/>
      <c r="AF49" s="14"/>
      <c r="AG49" s="92"/>
      <c r="AH49" s="92"/>
      <c r="AI49" s="14"/>
      <c r="AJ49" s="9"/>
      <c r="AK49" s="14"/>
      <c r="AL49" s="14"/>
      <c r="AM49" s="36"/>
    </row>
    <row r="50" spans="11:39" ht="13.5" customHeight="1"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88"/>
      <c r="Y50" s="88"/>
      <c r="Z50" s="88"/>
      <c r="AA50" s="10"/>
      <c r="AB50" s="10"/>
      <c r="AC50" s="10"/>
      <c r="AD50" s="10"/>
      <c r="AE50" s="10"/>
      <c r="AF50" s="10"/>
      <c r="AG50" s="79"/>
      <c r="AH50" s="79"/>
      <c r="AI50" s="10"/>
      <c r="AJ50" s="10"/>
      <c r="AK50" s="10"/>
      <c r="AL50" s="10"/>
      <c r="AM50" s="8"/>
    </row>
    <row r="51" spans="11:39" ht="13.5" customHeight="1">
      <c r="K51" s="10"/>
      <c r="L51" s="10"/>
      <c r="M51" s="10"/>
      <c r="N51" s="10"/>
      <c r="O51" s="10"/>
      <c r="P51" s="10"/>
      <c r="Q51" s="10"/>
      <c r="R51" s="13"/>
      <c r="S51" s="13"/>
      <c r="T51" s="13"/>
      <c r="U51" s="13"/>
      <c r="V51" s="13"/>
      <c r="W51" s="13"/>
      <c r="X51" s="88"/>
      <c r="Y51" s="88"/>
      <c r="Z51" s="88"/>
      <c r="AA51" s="13"/>
      <c r="AB51" s="13"/>
      <c r="AC51" s="13"/>
      <c r="AD51" s="13"/>
      <c r="AE51" s="13"/>
      <c r="AF51" s="13"/>
      <c r="AG51" s="79"/>
      <c r="AH51" s="79"/>
      <c r="AI51" s="13"/>
      <c r="AJ51" s="10"/>
      <c r="AK51" s="10"/>
      <c r="AL51" s="10"/>
      <c r="AM51" s="8"/>
    </row>
    <row r="52" spans="11:39" ht="13.5" customHeight="1">
      <c r="K52" s="10"/>
      <c r="L52" s="10"/>
      <c r="M52" s="10"/>
      <c r="N52" s="10"/>
      <c r="O52" s="10"/>
      <c r="P52" s="10"/>
      <c r="Q52" s="10"/>
      <c r="R52" s="13"/>
      <c r="S52" s="13"/>
      <c r="T52" s="13"/>
      <c r="U52" s="13"/>
      <c r="V52" s="13"/>
      <c r="W52" s="13"/>
      <c r="X52" s="88"/>
      <c r="Y52" s="88"/>
      <c r="Z52" s="88"/>
      <c r="AA52" s="13"/>
      <c r="AB52" s="13"/>
      <c r="AC52" s="13"/>
      <c r="AD52" s="13"/>
      <c r="AE52" s="13"/>
      <c r="AF52" s="13"/>
      <c r="AG52" s="79"/>
      <c r="AH52" s="79"/>
      <c r="AI52" s="13"/>
      <c r="AJ52" s="10"/>
      <c r="AK52" s="13"/>
      <c r="AL52" s="13"/>
      <c r="AM52" s="8"/>
    </row>
    <row r="53" spans="11:39" ht="13.5" customHeight="1">
      <c r="K53" s="10"/>
      <c r="L53" s="10"/>
      <c r="M53" s="10"/>
      <c r="N53" s="10"/>
      <c r="O53" s="10"/>
      <c r="P53" s="10"/>
      <c r="Q53" s="10"/>
      <c r="R53" s="37"/>
      <c r="S53" s="37"/>
      <c r="T53" s="37"/>
      <c r="U53" s="37"/>
      <c r="V53" s="37"/>
      <c r="W53" s="37"/>
      <c r="X53" s="88"/>
      <c r="Y53" s="88"/>
      <c r="Z53" s="88"/>
      <c r="AA53" s="10"/>
      <c r="AB53" s="10"/>
      <c r="AC53" s="10"/>
      <c r="AD53" s="10"/>
      <c r="AE53" s="10"/>
      <c r="AF53" s="10"/>
      <c r="AG53" s="79"/>
      <c r="AH53" s="79"/>
      <c r="AI53" s="37"/>
      <c r="AJ53" s="11"/>
      <c r="AK53" s="11"/>
      <c r="AL53" s="11"/>
      <c r="AM53" s="8"/>
    </row>
    <row r="54" spans="11:39" ht="13.5" customHeight="1"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93"/>
      <c r="Y54" s="93"/>
      <c r="Z54" s="93"/>
      <c r="AA54" s="11"/>
      <c r="AB54" s="11"/>
      <c r="AC54" s="11"/>
      <c r="AD54" s="11"/>
      <c r="AE54" s="11"/>
      <c r="AF54" s="11"/>
      <c r="AG54" s="79"/>
      <c r="AH54" s="79"/>
      <c r="AI54" s="37"/>
      <c r="AJ54" s="10"/>
      <c r="AK54" s="37"/>
      <c r="AL54" s="37"/>
      <c r="AM54" s="8"/>
    </row>
    <row r="55" spans="11:39" ht="13.5" customHeight="1"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88"/>
      <c r="Y55" s="88"/>
      <c r="Z55" s="88"/>
      <c r="AA55" s="10"/>
      <c r="AB55" s="10"/>
      <c r="AC55" s="10"/>
      <c r="AD55" s="10"/>
      <c r="AE55" s="10"/>
      <c r="AF55" s="10"/>
      <c r="AG55" s="79"/>
      <c r="AH55" s="79"/>
      <c r="AI55" s="10"/>
      <c r="AJ55" s="10"/>
      <c r="AK55" s="10"/>
      <c r="AL55" s="10"/>
      <c r="AM55" s="8"/>
    </row>
    <row r="56" spans="11:39" ht="13.5" customHeight="1">
      <c r="K56" s="10"/>
      <c r="L56" s="10"/>
      <c r="M56" s="10"/>
      <c r="N56" s="10"/>
      <c r="O56" s="10"/>
      <c r="P56" s="10"/>
      <c r="Q56" s="10"/>
      <c r="R56" s="11"/>
      <c r="S56" s="11"/>
      <c r="T56" s="11"/>
      <c r="U56" s="11"/>
      <c r="V56" s="11"/>
      <c r="W56" s="11"/>
      <c r="X56" s="88"/>
      <c r="Y56" s="88"/>
      <c r="Z56" s="88"/>
      <c r="AA56" s="13"/>
      <c r="AB56" s="13"/>
      <c r="AC56" s="13"/>
      <c r="AD56" s="13"/>
      <c r="AE56" s="13"/>
      <c r="AF56" s="13"/>
      <c r="AG56" s="79"/>
      <c r="AH56" s="79"/>
      <c r="AI56" s="13"/>
      <c r="AJ56" s="10"/>
      <c r="AK56" s="13"/>
      <c r="AL56" s="13"/>
      <c r="AM56" s="8"/>
    </row>
    <row r="57" spans="11:39" ht="13.5" customHeight="1"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93"/>
      <c r="Y57" s="93"/>
      <c r="Z57" s="93"/>
      <c r="AA57" s="11"/>
      <c r="AB57" s="11"/>
      <c r="AC57" s="11"/>
      <c r="AD57" s="11"/>
      <c r="AE57" s="11"/>
      <c r="AF57" s="11"/>
      <c r="AG57" s="79"/>
      <c r="AH57" s="79"/>
      <c r="AI57" s="10"/>
      <c r="AJ57" s="10"/>
      <c r="AK57" s="10"/>
      <c r="AL57" s="10"/>
      <c r="AM57" s="8"/>
    </row>
    <row r="58" spans="11:39" ht="12" customHeight="1">
      <c r="K58" s="10"/>
      <c r="L58" s="10"/>
      <c r="M58" s="10"/>
      <c r="N58" s="10"/>
      <c r="O58" s="10"/>
      <c r="P58" s="10"/>
      <c r="Q58" s="10"/>
      <c r="R58" s="13"/>
      <c r="S58" s="13"/>
      <c r="T58" s="13"/>
      <c r="U58" s="13"/>
      <c r="V58" s="13"/>
      <c r="W58" s="13"/>
      <c r="X58" s="88"/>
      <c r="Y58" s="88"/>
      <c r="Z58" s="88"/>
      <c r="AA58" s="13"/>
      <c r="AB58" s="13"/>
      <c r="AC58" s="13"/>
      <c r="AD58" s="13"/>
      <c r="AE58" s="13"/>
      <c r="AF58" s="13"/>
      <c r="AG58" s="79"/>
      <c r="AH58" s="79"/>
      <c r="AI58" s="10"/>
      <c r="AJ58" s="10"/>
      <c r="AK58" s="13"/>
      <c r="AL58" s="13"/>
      <c r="AM58" s="8"/>
    </row>
    <row r="72" ht="21" customHeight="1"/>
    <row r="74" ht="21" customHeight="1"/>
  </sheetData>
  <sheetProtection/>
  <mergeCells count="44">
    <mergeCell ref="D8:D13"/>
    <mergeCell ref="F22:G22"/>
    <mergeCell ref="F13:G13"/>
    <mergeCell ref="F14:G14"/>
    <mergeCell ref="F15:G15"/>
    <mergeCell ref="F16:G16"/>
    <mergeCell ref="F17:G17"/>
    <mergeCell ref="F18:G18"/>
    <mergeCell ref="F19:G19"/>
    <mergeCell ref="F20:G20"/>
    <mergeCell ref="B5:F5"/>
    <mergeCell ref="D16:D21"/>
    <mergeCell ref="E16:E17"/>
    <mergeCell ref="E18:E19"/>
    <mergeCell ref="E20:E21"/>
    <mergeCell ref="F8:G8"/>
    <mergeCell ref="A7:C27"/>
    <mergeCell ref="F9:G9"/>
    <mergeCell ref="F10:G10"/>
    <mergeCell ref="F27:G27"/>
    <mergeCell ref="E24:E25"/>
    <mergeCell ref="D26:E27"/>
    <mergeCell ref="F23:G23"/>
    <mergeCell ref="F24:G24"/>
    <mergeCell ref="F26:G26"/>
    <mergeCell ref="F25:G25"/>
    <mergeCell ref="E22:E23"/>
    <mergeCell ref="D22:D25"/>
    <mergeCell ref="F21:G21"/>
    <mergeCell ref="A1:J1"/>
    <mergeCell ref="B4:F4"/>
    <mergeCell ref="E8:E9"/>
    <mergeCell ref="E10:E11"/>
    <mergeCell ref="E12:E13"/>
    <mergeCell ref="F11:G11"/>
    <mergeCell ref="D7:F7"/>
    <mergeCell ref="F12:G12"/>
    <mergeCell ref="D14:E15"/>
    <mergeCell ref="A28:C30"/>
    <mergeCell ref="F29:G29"/>
    <mergeCell ref="F30:G30"/>
    <mergeCell ref="D29:E29"/>
    <mergeCell ref="D30:E30"/>
    <mergeCell ref="D28:F28"/>
  </mergeCells>
  <printOptions/>
  <pageMargins left="0.7874015748031497" right="0" top="0.7874015748031497" bottom="0.1968503937007874" header="0.3937007874015748" footer="0.1968503937007874"/>
  <pageSetup firstPageNumber="211" useFirstPageNumber="1" horizontalDpi="600" verticalDpi="600" orientation="portrait" paperSize="9" r:id="rId2"/>
  <headerFooter alignWithMargins="0">
    <oddHeader xml:space="preserve">&amp;R&amp;"ＭＳ 明朝,標準"&amp;8区 立 施 設　&amp;P 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G98"/>
  <sheetViews>
    <sheetView zoomScalePageLayoutView="0" workbookViewId="0" topLeftCell="A1">
      <selection activeCell="BT10" sqref="BT10"/>
    </sheetView>
  </sheetViews>
  <sheetFormatPr defaultColWidth="15.625" defaultRowHeight="13.5"/>
  <cols>
    <col min="1" max="6" width="1.625" style="2" customWidth="1"/>
    <col min="7" max="8" width="1.75390625" style="2" customWidth="1"/>
    <col min="9" max="9" width="1.37890625" style="2" customWidth="1"/>
    <col min="10" max="10" width="1.75390625" style="2" customWidth="1"/>
    <col min="11" max="12" width="2.00390625" style="2" customWidth="1"/>
    <col min="13" max="13" width="1.37890625" style="2" customWidth="1"/>
    <col min="14" max="16" width="1.75390625" style="2" customWidth="1"/>
    <col min="17" max="18" width="2.00390625" style="2" customWidth="1"/>
    <col min="19" max="22" width="1.75390625" style="2" customWidth="1"/>
    <col min="23" max="24" width="2.00390625" style="2" customWidth="1"/>
    <col min="25" max="27" width="1.75390625" style="2" customWidth="1"/>
    <col min="28" max="33" width="1.625" style="2" customWidth="1"/>
    <col min="34" max="35" width="1.75390625" style="2" customWidth="1"/>
    <col min="36" max="36" width="1.37890625" style="2" customWidth="1"/>
    <col min="37" max="37" width="2.00390625" style="2" customWidth="1"/>
    <col min="38" max="38" width="1.75390625" style="2" customWidth="1"/>
    <col min="39" max="39" width="2.00390625" style="2" customWidth="1"/>
    <col min="40" max="40" width="1.37890625" style="2" customWidth="1"/>
    <col min="41" max="43" width="1.75390625" style="2" customWidth="1"/>
    <col min="44" max="45" width="2.00390625" style="2" customWidth="1"/>
    <col min="46" max="49" width="1.75390625" style="2" customWidth="1"/>
    <col min="50" max="51" width="2.00390625" style="2" customWidth="1"/>
    <col min="52" max="52" width="2.125" style="2" customWidth="1"/>
    <col min="53" max="56" width="1.875" style="2" customWidth="1"/>
    <col min="57" max="60" width="1.37890625" style="2" customWidth="1"/>
    <col min="61" max="61" width="2.125" style="2" customWidth="1"/>
    <col min="62" max="71" width="1.37890625" style="2" customWidth="1"/>
    <col min="72" max="16384" width="15.625" style="2" customWidth="1"/>
  </cols>
  <sheetData>
    <row r="1" spans="1:59" ht="18" customHeight="1">
      <c r="A1" s="522" t="s">
        <v>839</v>
      </c>
      <c r="B1" s="522"/>
      <c r="C1" s="522"/>
      <c r="D1" s="522"/>
      <c r="E1" s="522"/>
      <c r="F1" s="522"/>
      <c r="G1" s="522"/>
      <c r="H1" s="522"/>
      <c r="I1" s="522"/>
      <c r="J1" s="522"/>
      <c r="K1" s="522"/>
      <c r="L1" s="522"/>
      <c r="M1" s="522"/>
      <c r="N1" s="522"/>
      <c r="O1" s="522"/>
      <c r="P1" s="522"/>
      <c r="Q1" s="522"/>
      <c r="R1" s="522"/>
      <c r="S1" s="522"/>
      <c r="T1" s="522"/>
      <c r="U1" s="522"/>
      <c r="V1" s="522"/>
      <c r="W1" s="522"/>
      <c r="X1" s="522"/>
      <c r="AB1" s="522" t="s">
        <v>840</v>
      </c>
      <c r="AC1" s="522"/>
      <c r="AD1" s="522"/>
      <c r="AE1" s="522"/>
      <c r="AF1" s="522"/>
      <c r="AG1" s="522"/>
      <c r="AH1" s="522"/>
      <c r="AI1" s="522"/>
      <c r="AJ1" s="522"/>
      <c r="AK1" s="522"/>
      <c r="AL1" s="522"/>
      <c r="AM1" s="522"/>
      <c r="AN1" s="522"/>
      <c r="AO1" s="522"/>
      <c r="AP1" s="522"/>
      <c r="AQ1" s="522"/>
      <c r="AR1" s="522"/>
      <c r="AS1" s="522"/>
      <c r="AT1" s="522"/>
      <c r="AU1" s="522"/>
      <c r="AV1" s="522"/>
      <c r="AW1" s="522"/>
      <c r="AX1" s="522"/>
      <c r="AY1" s="522"/>
      <c r="AZ1" s="1"/>
      <c r="BA1" s="1"/>
      <c r="BB1" s="1"/>
      <c r="BC1" s="1"/>
      <c r="BD1" s="1"/>
      <c r="BE1" s="1"/>
      <c r="BF1" s="1"/>
      <c r="BG1" s="1"/>
    </row>
    <row r="2" ht="15" customHeight="1"/>
    <row r="3" spans="1:50" ht="15" customHeight="1" thickBot="1">
      <c r="A3" s="3"/>
      <c r="D3" s="4"/>
      <c r="I3" s="5"/>
      <c r="J3" s="6"/>
      <c r="K3" s="6"/>
      <c r="O3" s="5"/>
      <c r="P3" s="5"/>
      <c r="Q3" s="5"/>
      <c r="R3" s="5"/>
      <c r="AK3" s="3"/>
      <c r="AQ3" s="7"/>
      <c r="AX3" s="7"/>
    </row>
    <row r="4" spans="1:59" ht="18" customHeight="1">
      <c r="A4" s="543" t="s">
        <v>26</v>
      </c>
      <c r="B4" s="542"/>
      <c r="C4" s="542"/>
      <c r="D4" s="542"/>
      <c r="E4" s="542"/>
      <c r="F4" s="542"/>
      <c r="G4" s="543" t="s">
        <v>27</v>
      </c>
      <c r="H4" s="542"/>
      <c r="I4" s="542"/>
      <c r="J4" s="542"/>
      <c r="K4" s="542"/>
      <c r="L4" s="542"/>
      <c r="M4" s="542" t="s">
        <v>28</v>
      </c>
      <c r="N4" s="542"/>
      <c r="O4" s="542"/>
      <c r="P4" s="542"/>
      <c r="Q4" s="542"/>
      <c r="R4" s="542"/>
      <c r="S4" s="542" t="s">
        <v>29</v>
      </c>
      <c r="T4" s="542"/>
      <c r="U4" s="542"/>
      <c r="V4" s="542"/>
      <c r="W4" s="542"/>
      <c r="X4" s="544"/>
      <c r="AB4" s="543" t="s">
        <v>26</v>
      </c>
      <c r="AC4" s="542"/>
      <c r="AD4" s="542"/>
      <c r="AE4" s="542"/>
      <c r="AF4" s="542"/>
      <c r="AG4" s="542"/>
      <c r="AH4" s="543" t="s">
        <v>27</v>
      </c>
      <c r="AI4" s="542"/>
      <c r="AJ4" s="542"/>
      <c r="AK4" s="542"/>
      <c r="AL4" s="542"/>
      <c r="AM4" s="542"/>
      <c r="AN4" s="542" t="s">
        <v>28</v>
      </c>
      <c r="AO4" s="542"/>
      <c r="AP4" s="542"/>
      <c r="AQ4" s="542"/>
      <c r="AR4" s="542"/>
      <c r="AS4" s="542"/>
      <c r="AT4" s="542" t="s">
        <v>29</v>
      </c>
      <c r="AU4" s="542"/>
      <c r="AV4" s="542"/>
      <c r="AW4" s="542"/>
      <c r="AX4" s="542"/>
      <c r="AY4" s="544"/>
      <c r="AZ4" s="8"/>
      <c r="BA4" s="8"/>
      <c r="BB4" s="8"/>
      <c r="BC4" s="8"/>
      <c r="BD4" s="8"/>
      <c r="BE4" s="8"/>
      <c r="BF4" s="8"/>
      <c r="BG4" s="8"/>
    </row>
    <row r="5" spans="1:59" ht="18" customHeight="1">
      <c r="A5" s="583"/>
      <c r="B5" s="584"/>
      <c r="C5" s="584"/>
      <c r="D5" s="584"/>
      <c r="E5" s="584"/>
      <c r="F5" s="584"/>
      <c r="G5" s="583" t="s">
        <v>597</v>
      </c>
      <c r="H5" s="584"/>
      <c r="I5" s="584"/>
      <c r="J5" s="584" t="s">
        <v>596</v>
      </c>
      <c r="K5" s="584"/>
      <c r="L5" s="584"/>
      <c r="M5" s="584" t="s">
        <v>597</v>
      </c>
      <c r="N5" s="584"/>
      <c r="O5" s="584"/>
      <c r="P5" s="584" t="s">
        <v>596</v>
      </c>
      <c r="Q5" s="584"/>
      <c r="R5" s="584"/>
      <c r="S5" s="584" t="s">
        <v>597</v>
      </c>
      <c r="T5" s="584"/>
      <c r="U5" s="584"/>
      <c r="V5" s="584" t="s">
        <v>596</v>
      </c>
      <c r="W5" s="584"/>
      <c r="X5" s="591"/>
      <c r="AB5" s="583"/>
      <c r="AC5" s="584"/>
      <c r="AD5" s="584"/>
      <c r="AE5" s="584"/>
      <c r="AF5" s="584"/>
      <c r="AG5" s="584"/>
      <c r="AH5" s="583" t="s">
        <v>597</v>
      </c>
      <c r="AI5" s="584"/>
      <c r="AJ5" s="584"/>
      <c r="AK5" s="584" t="s">
        <v>596</v>
      </c>
      <c r="AL5" s="584"/>
      <c r="AM5" s="584"/>
      <c r="AN5" s="584" t="s">
        <v>597</v>
      </c>
      <c r="AO5" s="584"/>
      <c r="AP5" s="584"/>
      <c r="AQ5" s="584" t="s">
        <v>596</v>
      </c>
      <c r="AR5" s="584"/>
      <c r="AS5" s="584"/>
      <c r="AT5" s="584" t="s">
        <v>597</v>
      </c>
      <c r="AU5" s="584"/>
      <c r="AV5" s="584"/>
      <c r="AW5" s="584" t="s">
        <v>596</v>
      </c>
      <c r="AX5" s="584"/>
      <c r="AY5" s="591"/>
      <c r="AZ5" s="9"/>
      <c r="BA5" s="9"/>
      <c r="BB5" s="9"/>
      <c r="BC5" s="9"/>
      <c r="BD5" s="9"/>
      <c r="BE5" s="9"/>
      <c r="BF5" s="9"/>
      <c r="BG5" s="9"/>
    </row>
    <row r="6" spans="1:59" ht="16.5" customHeight="1">
      <c r="A6" s="508" t="s">
        <v>595</v>
      </c>
      <c r="B6" s="508"/>
      <c r="C6" s="508"/>
      <c r="D6" s="508"/>
      <c r="E6" s="508"/>
      <c r="F6" s="509"/>
      <c r="G6" s="592">
        <v>771</v>
      </c>
      <c r="H6" s="592"/>
      <c r="I6" s="592"/>
      <c r="J6" s="592">
        <v>21347</v>
      </c>
      <c r="K6" s="592"/>
      <c r="L6" s="592"/>
      <c r="M6" s="580">
        <v>360</v>
      </c>
      <c r="N6" s="580"/>
      <c r="O6" s="580"/>
      <c r="P6" s="580">
        <v>11429</v>
      </c>
      <c r="Q6" s="580"/>
      <c r="R6" s="580"/>
      <c r="S6" s="580">
        <v>411</v>
      </c>
      <c r="T6" s="580"/>
      <c r="U6" s="580"/>
      <c r="V6" s="580">
        <v>9918</v>
      </c>
      <c r="W6" s="580"/>
      <c r="X6" s="580"/>
      <c r="AB6" s="509" t="s">
        <v>595</v>
      </c>
      <c r="AC6" s="509"/>
      <c r="AD6" s="509"/>
      <c r="AE6" s="509"/>
      <c r="AF6" s="509"/>
      <c r="AG6" s="509"/>
      <c r="AH6" s="592">
        <v>749</v>
      </c>
      <c r="AI6" s="592"/>
      <c r="AJ6" s="592"/>
      <c r="AK6" s="592">
        <v>19851</v>
      </c>
      <c r="AL6" s="592"/>
      <c r="AM6" s="592"/>
      <c r="AN6" s="592">
        <v>368</v>
      </c>
      <c r="AO6" s="592"/>
      <c r="AP6" s="592"/>
      <c r="AQ6" s="592">
        <v>10845</v>
      </c>
      <c r="AR6" s="592"/>
      <c r="AS6" s="592"/>
      <c r="AT6" s="592">
        <v>381</v>
      </c>
      <c r="AU6" s="592"/>
      <c r="AV6" s="592"/>
      <c r="AW6" s="592">
        <v>9006</v>
      </c>
      <c r="AX6" s="592"/>
      <c r="AY6" s="592"/>
      <c r="AZ6" s="10"/>
      <c r="BA6" s="10"/>
      <c r="BB6" s="10"/>
      <c r="BC6" s="10"/>
      <c r="BD6" s="10"/>
      <c r="BE6" s="10"/>
      <c r="BF6" s="10"/>
      <c r="BG6" s="10"/>
    </row>
    <row r="7" spans="1:59" ht="16.5" customHeight="1">
      <c r="A7" s="493">
        <v>19</v>
      </c>
      <c r="B7" s="493"/>
      <c r="C7" s="493"/>
      <c r="D7" s="493"/>
      <c r="E7" s="493"/>
      <c r="F7" s="494"/>
      <c r="G7" s="592">
        <v>781</v>
      </c>
      <c r="H7" s="592"/>
      <c r="I7" s="592"/>
      <c r="J7" s="592">
        <v>22959</v>
      </c>
      <c r="K7" s="592"/>
      <c r="L7" s="592"/>
      <c r="M7" s="580">
        <v>380</v>
      </c>
      <c r="N7" s="580"/>
      <c r="O7" s="580"/>
      <c r="P7" s="580">
        <v>12399</v>
      </c>
      <c r="Q7" s="580"/>
      <c r="R7" s="580"/>
      <c r="S7" s="580">
        <v>401</v>
      </c>
      <c r="T7" s="580"/>
      <c r="U7" s="580"/>
      <c r="V7" s="580">
        <v>10560</v>
      </c>
      <c r="W7" s="580"/>
      <c r="X7" s="580"/>
      <c r="AB7" s="494">
        <v>19</v>
      </c>
      <c r="AC7" s="494"/>
      <c r="AD7" s="494"/>
      <c r="AE7" s="494"/>
      <c r="AF7" s="494"/>
      <c r="AG7" s="494"/>
      <c r="AH7" s="592">
        <v>760</v>
      </c>
      <c r="AI7" s="592"/>
      <c r="AJ7" s="592"/>
      <c r="AK7" s="592">
        <v>21471</v>
      </c>
      <c r="AL7" s="592"/>
      <c r="AM7" s="592"/>
      <c r="AN7" s="592">
        <v>357</v>
      </c>
      <c r="AO7" s="592"/>
      <c r="AP7" s="592"/>
      <c r="AQ7" s="592">
        <v>11266</v>
      </c>
      <c r="AR7" s="592"/>
      <c r="AS7" s="592"/>
      <c r="AT7" s="592">
        <v>403</v>
      </c>
      <c r="AU7" s="592"/>
      <c r="AV7" s="592"/>
      <c r="AW7" s="592">
        <v>10205</v>
      </c>
      <c r="AX7" s="592"/>
      <c r="AY7" s="592"/>
      <c r="AZ7" s="10"/>
      <c r="BA7" s="10"/>
      <c r="BB7" s="10"/>
      <c r="BC7" s="10"/>
      <c r="BD7" s="10"/>
      <c r="BE7" s="10"/>
      <c r="BF7" s="10"/>
      <c r="BG7" s="10"/>
    </row>
    <row r="8" spans="1:59" ht="16.5" customHeight="1">
      <c r="A8" s="593">
        <v>20</v>
      </c>
      <c r="B8" s="593"/>
      <c r="C8" s="593"/>
      <c r="D8" s="593"/>
      <c r="E8" s="593"/>
      <c r="F8" s="572"/>
      <c r="G8" s="570">
        <f>SUM(G10:I23)</f>
        <v>642</v>
      </c>
      <c r="H8" s="570"/>
      <c r="I8" s="570"/>
      <c r="J8" s="570">
        <f>SUM(J10:L23)</f>
        <v>18475</v>
      </c>
      <c r="K8" s="570"/>
      <c r="L8" s="570"/>
      <c r="M8" s="571">
        <f>SUM(M10:O23)</f>
        <v>316</v>
      </c>
      <c r="N8" s="571"/>
      <c r="O8" s="571"/>
      <c r="P8" s="571">
        <f>SUM(P10:R23)</f>
        <v>9939</v>
      </c>
      <c r="Q8" s="571"/>
      <c r="R8" s="571"/>
      <c r="S8" s="571">
        <f>SUM(S10:U23)</f>
        <v>326</v>
      </c>
      <c r="T8" s="571"/>
      <c r="U8" s="571"/>
      <c r="V8" s="571">
        <f>SUM(V10:X23)</f>
        <v>8536</v>
      </c>
      <c r="W8" s="571"/>
      <c r="X8" s="571"/>
      <c r="AB8" s="572">
        <v>20</v>
      </c>
      <c r="AC8" s="572"/>
      <c r="AD8" s="572"/>
      <c r="AE8" s="572"/>
      <c r="AF8" s="572"/>
      <c r="AG8" s="572"/>
      <c r="AH8" s="570">
        <f>SUM(AH10:AJ23)</f>
        <v>596</v>
      </c>
      <c r="AI8" s="570"/>
      <c r="AJ8" s="570"/>
      <c r="AK8" s="570">
        <f>SUM(AK10:AM23)</f>
        <v>19043</v>
      </c>
      <c r="AL8" s="570"/>
      <c r="AM8" s="570"/>
      <c r="AN8" s="570">
        <f>SUM(AN10:AP23)</f>
        <v>294</v>
      </c>
      <c r="AO8" s="570"/>
      <c r="AP8" s="570"/>
      <c r="AQ8" s="570">
        <f>SUM(AQ10:AS23)</f>
        <v>10135</v>
      </c>
      <c r="AR8" s="570"/>
      <c r="AS8" s="570"/>
      <c r="AT8" s="570">
        <f>SUM(AT10:AV23)</f>
        <v>302</v>
      </c>
      <c r="AU8" s="570"/>
      <c r="AV8" s="570"/>
      <c r="AW8" s="570">
        <f>SUM(AW10:AY23)</f>
        <v>8908</v>
      </c>
      <c r="AX8" s="570"/>
      <c r="AY8" s="570"/>
      <c r="AZ8" s="10"/>
      <c r="BA8" s="10"/>
      <c r="BB8" s="10"/>
      <c r="BC8" s="10"/>
      <c r="BD8" s="10"/>
      <c r="BE8" s="10"/>
      <c r="BF8" s="10"/>
      <c r="BG8" s="10"/>
    </row>
    <row r="9" spans="1:51" ht="16.5" customHeight="1">
      <c r="A9" s="593"/>
      <c r="B9" s="593"/>
      <c r="C9" s="593"/>
      <c r="D9" s="593"/>
      <c r="E9" s="593"/>
      <c r="F9" s="572"/>
      <c r="G9" s="592"/>
      <c r="H9" s="592"/>
      <c r="I9" s="592"/>
      <c r="J9" s="592"/>
      <c r="K9" s="592"/>
      <c r="L9" s="592"/>
      <c r="M9" s="592"/>
      <c r="N9" s="592"/>
      <c r="O9" s="592"/>
      <c r="P9" s="592"/>
      <c r="Q9" s="592"/>
      <c r="R9" s="592"/>
      <c r="S9" s="592"/>
      <c r="T9" s="592"/>
      <c r="U9" s="592"/>
      <c r="V9" s="592"/>
      <c r="W9" s="592"/>
      <c r="X9" s="592"/>
      <c r="AB9" s="572"/>
      <c r="AC9" s="572"/>
      <c r="AD9" s="572"/>
      <c r="AE9" s="572"/>
      <c r="AF9" s="572"/>
      <c r="AG9" s="572"/>
      <c r="AH9" s="570"/>
      <c r="AI9" s="570"/>
      <c r="AJ9" s="570"/>
      <c r="AK9" s="570"/>
      <c r="AL9" s="570"/>
      <c r="AM9" s="570"/>
      <c r="AN9" s="570"/>
      <c r="AO9" s="570"/>
      <c r="AP9" s="570"/>
      <c r="AQ9" s="570"/>
      <c r="AR9" s="570"/>
      <c r="AS9" s="570"/>
      <c r="AT9" s="570"/>
      <c r="AU9" s="570"/>
      <c r="AV9" s="570"/>
      <c r="AW9" s="570"/>
      <c r="AX9" s="570"/>
      <c r="AY9" s="570"/>
    </row>
    <row r="10" spans="1:51" ht="16.5" customHeight="1">
      <c r="A10" s="579" t="s">
        <v>594</v>
      </c>
      <c r="B10" s="579"/>
      <c r="C10" s="579"/>
      <c r="D10" s="579"/>
      <c r="E10" s="579"/>
      <c r="F10" s="578"/>
      <c r="G10" s="592">
        <f>M10+S10</f>
        <v>58</v>
      </c>
      <c r="H10" s="592"/>
      <c r="I10" s="592"/>
      <c r="J10" s="592">
        <f>P10+V10</f>
        <v>1409</v>
      </c>
      <c r="K10" s="592"/>
      <c r="L10" s="592"/>
      <c r="M10" s="580">
        <v>29</v>
      </c>
      <c r="N10" s="580"/>
      <c r="O10" s="580"/>
      <c r="P10" s="580">
        <v>839</v>
      </c>
      <c r="Q10" s="580"/>
      <c r="R10" s="580"/>
      <c r="S10" s="580">
        <v>29</v>
      </c>
      <c r="T10" s="580"/>
      <c r="U10" s="580"/>
      <c r="V10" s="580">
        <v>570</v>
      </c>
      <c r="W10" s="580"/>
      <c r="X10" s="580"/>
      <c r="AB10" s="578" t="s">
        <v>30</v>
      </c>
      <c r="AC10" s="578"/>
      <c r="AD10" s="578"/>
      <c r="AE10" s="578"/>
      <c r="AF10" s="578"/>
      <c r="AG10" s="578"/>
      <c r="AH10" s="592">
        <f>AN10+AT10</f>
        <v>74</v>
      </c>
      <c r="AI10" s="592"/>
      <c r="AJ10" s="592"/>
      <c r="AK10" s="592">
        <f>AQ10+AW10</f>
        <v>2511</v>
      </c>
      <c r="AL10" s="592"/>
      <c r="AM10" s="592"/>
      <c r="AN10" s="592">
        <v>38</v>
      </c>
      <c r="AO10" s="592"/>
      <c r="AP10" s="592"/>
      <c r="AQ10" s="592">
        <v>1350</v>
      </c>
      <c r="AR10" s="592"/>
      <c r="AS10" s="592"/>
      <c r="AT10" s="592">
        <v>36</v>
      </c>
      <c r="AU10" s="592"/>
      <c r="AV10" s="592"/>
      <c r="AW10" s="592">
        <v>1161</v>
      </c>
      <c r="AX10" s="592"/>
      <c r="AY10" s="592"/>
    </row>
    <row r="11" spans="1:51" ht="16.5" customHeight="1">
      <c r="A11" s="579" t="s">
        <v>593</v>
      </c>
      <c r="B11" s="579"/>
      <c r="C11" s="579"/>
      <c r="D11" s="579"/>
      <c r="E11" s="579"/>
      <c r="F11" s="578"/>
      <c r="G11" s="592">
        <f>M11+S11</f>
        <v>68</v>
      </c>
      <c r="H11" s="592"/>
      <c r="I11" s="592"/>
      <c r="J11" s="592">
        <f>P11+V11</f>
        <v>1988</v>
      </c>
      <c r="K11" s="592"/>
      <c r="L11" s="592"/>
      <c r="M11" s="580">
        <v>34</v>
      </c>
      <c r="N11" s="580"/>
      <c r="O11" s="580"/>
      <c r="P11" s="580">
        <v>1069</v>
      </c>
      <c r="Q11" s="580"/>
      <c r="R11" s="580"/>
      <c r="S11" s="580">
        <v>34</v>
      </c>
      <c r="T11" s="580"/>
      <c r="U11" s="580"/>
      <c r="V11" s="580">
        <v>919</v>
      </c>
      <c r="W11" s="580"/>
      <c r="X11" s="580"/>
      <c r="AB11" s="578" t="s">
        <v>47</v>
      </c>
      <c r="AC11" s="578"/>
      <c r="AD11" s="578"/>
      <c r="AE11" s="578"/>
      <c r="AF11" s="578"/>
      <c r="AG11" s="578"/>
      <c r="AH11" s="592">
        <f>AN11+AT11</f>
        <v>65</v>
      </c>
      <c r="AI11" s="592"/>
      <c r="AJ11" s="592"/>
      <c r="AK11" s="592">
        <f>AQ11+AW11</f>
        <v>2035</v>
      </c>
      <c r="AL11" s="592"/>
      <c r="AM11" s="592"/>
      <c r="AN11" s="592">
        <v>31</v>
      </c>
      <c r="AO11" s="592"/>
      <c r="AP11" s="592"/>
      <c r="AQ11" s="592">
        <v>1054</v>
      </c>
      <c r="AR11" s="592"/>
      <c r="AS11" s="592"/>
      <c r="AT11" s="592">
        <v>34</v>
      </c>
      <c r="AU11" s="592"/>
      <c r="AV11" s="592"/>
      <c r="AW11" s="592">
        <v>981</v>
      </c>
      <c r="AX11" s="592"/>
      <c r="AY11" s="592"/>
    </row>
    <row r="12" spans="1:51" ht="16.5" customHeight="1">
      <c r="A12" s="579" t="s">
        <v>592</v>
      </c>
      <c r="B12" s="579"/>
      <c r="C12" s="579"/>
      <c r="D12" s="579"/>
      <c r="E12" s="579"/>
      <c r="F12" s="578"/>
      <c r="G12" s="592">
        <f>M12+S12</f>
        <v>78</v>
      </c>
      <c r="H12" s="592"/>
      <c r="I12" s="592"/>
      <c r="J12" s="592">
        <f>P12+V12</f>
        <v>2438</v>
      </c>
      <c r="K12" s="592"/>
      <c r="L12" s="592"/>
      <c r="M12" s="580">
        <v>37</v>
      </c>
      <c r="N12" s="580"/>
      <c r="O12" s="580"/>
      <c r="P12" s="580">
        <v>1252</v>
      </c>
      <c r="Q12" s="580"/>
      <c r="R12" s="580"/>
      <c r="S12" s="580">
        <v>41</v>
      </c>
      <c r="T12" s="580"/>
      <c r="U12" s="580"/>
      <c r="V12" s="580">
        <v>1186</v>
      </c>
      <c r="W12" s="580"/>
      <c r="X12" s="580"/>
      <c r="AB12" s="578" t="s">
        <v>48</v>
      </c>
      <c r="AC12" s="578"/>
      <c r="AD12" s="578"/>
      <c r="AE12" s="578"/>
      <c r="AF12" s="578"/>
      <c r="AG12" s="578"/>
      <c r="AH12" s="592">
        <f>AN12+AT12</f>
        <v>75</v>
      </c>
      <c r="AI12" s="592"/>
      <c r="AJ12" s="592"/>
      <c r="AK12" s="592">
        <f>AQ12+AW12</f>
        <v>2100</v>
      </c>
      <c r="AL12" s="592"/>
      <c r="AM12" s="592"/>
      <c r="AN12" s="592">
        <v>39</v>
      </c>
      <c r="AO12" s="592"/>
      <c r="AP12" s="592"/>
      <c r="AQ12" s="592">
        <v>1120</v>
      </c>
      <c r="AR12" s="592"/>
      <c r="AS12" s="592"/>
      <c r="AT12" s="592">
        <v>36</v>
      </c>
      <c r="AU12" s="592"/>
      <c r="AV12" s="592"/>
      <c r="AW12" s="592">
        <v>980</v>
      </c>
      <c r="AX12" s="592"/>
      <c r="AY12" s="592"/>
    </row>
    <row r="13" spans="1:59" ht="16.5" customHeight="1">
      <c r="A13" s="579" t="s">
        <v>591</v>
      </c>
      <c r="B13" s="579"/>
      <c r="C13" s="579"/>
      <c r="D13" s="579"/>
      <c r="E13" s="579"/>
      <c r="F13" s="578"/>
      <c r="G13" s="592">
        <f>M13+S13</f>
        <v>71</v>
      </c>
      <c r="H13" s="592"/>
      <c r="I13" s="592"/>
      <c r="J13" s="592">
        <f>P13+V13</f>
        <v>2746</v>
      </c>
      <c r="K13" s="592"/>
      <c r="L13" s="592"/>
      <c r="M13" s="580">
        <v>35</v>
      </c>
      <c r="N13" s="580"/>
      <c r="O13" s="580"/>
      <c r="P13" s="580">
        <v>1495</v>
      </c>
      <c r="Q13" s="580"/>
      <c r="R13" s="580"/>
      <c r="S13" s="580">
        <v>36</v>
      </c>
      <c r="T13" s="580"/>
      <c r="U13" s="580"/>
      <c r="V13" s="580">
        <v>1251</v>
      </c>
      <c r="W13" s="580"/>
      <c r="X13" s="580"/>
      <c r="AB13" s="578" t="s">
        <v>49</v>
      </c>
      <c r="AC13" s="578"/>
      <c r="AD13" s="578"/>
      <c r="AE13" s="578"/>
      <c r="AF13" s="578"/>
      <c r="AG13" s="578"/>
      <c r="AH13" s="592">
        <f>AN13+AT13</f>
        <v>65</v>
      </c>
      <c r="AI13" s="592"/>
      <c r="AJ13" s="592"/>
      <c r="AK13" s="592">
        <f>AQ13+AW13</f>
        <v>2048</v>
      </c>
      <c r="AL13" s="592"/>
      <c r="AM13" s="592"/>
      <c r="AN13" s="592">
        <v>33</v>
      </c>
      <c r="AO13" s="592"/>
      <c r="AP13" s="592"/>
      <c r="AQ13" s="592">
        <v>1124</v>
      </c>
      <c r="AR13" s="592"/>
      <c r="AS13" s="592"/>
      <c r="AT13" s="592">
        <v>32</v>
      </c>
      <c r="AU13" s="592"/>
      <c r="AV13" s="592"/>
      <c r="AW13" s="592">
        <v>924</v>
      </c>
      <c r="AX13" s="592"/>
      <c r="AY13" s="592"/>
      <c r="AZ13" s="1"/>
      <c r="BA13" s="1"/>
      <c r="BB13" s="1"/>
      <c r="BC13" s="1"/>
      <c r="BD13" s="1"/>
      <c r="BE13" s="1"/>
      <c r="BF13" s="1"/>
      <c r="BG13" s="1"/>
    </row>
    <row r="14" spans="1:51" ht="16.5" customHeight="1">
      <c r="A14" s="579" t="s">
        <v>590</v>
      </c>
      <c r="B14" s="579"/>
      <c r="C14" s="579"/>
      <c r="D14" s="579"/>
      <c r="E14" s="579"/>
      <c r="F14" s="578"/>
      <c r="G14" s="592">
        <f>M14+S14</f>
        <v>54</v>
      </c>
      <c r="H14" s="592"/>
      <c r="I14" s="592"/>
      <c r="J14" s="592">
        <f>P14+V14</f>
        <v>1076</v>
      </c>
      <c r="K14" s="592"/>
      <c r="L14" s="592"/>
      <c r="M14" s="580">
        <v>25</v>
      </c>
      <c r="N14" s="580"/>
      <c r="O14" s="580"/>
      <c r="P14" s="580">
        <v>581</v>
      </c>
      <c r="Q14" s="580"/>
      <c r="R14" s="580"/>
      <c r="S14" s="580">
        <v>29</v>
      </c>
      <c r="T14" s="580"/>
      <c r="U14" s="580"/>
      <c r="V14" s="580">
        <v>495</v>
      </c>
      <c r="W14" s="580"/>
      <c r="X14" s="580"/>
      <c r="AB14" s="578" t="s">
        <v>50</v>
      </c>
      <c r="AC14" s="578"/>
      <c r="AD14" s="578"/>
      <c r="AE14" s="578"/>
      <c r="AF14" s="578"/>
      <c r="AG14" s="578"/>
      <c r="AH14" s="592">
        <f>AN14+AT14</f>
        <v>42</v>
      </c>
      <c r="AI14" s="592"/>
      <c r="AJ14" s="592"/>
      <c r="AK14" s="592">
        <f>AQ14+AW14</f>
        <v>1125</v>
      </c>
      <c r="AL14" s="592"/>
      <c r="AM14" s="592"/>
      <c r="AN14" s="592">
        <v>18</v>
      </c>
      <c r="AO14" s="592"/>
      <c r="AP14" s="592"/>
      <c r="AQ14" s="592">
        <v>598</v>
      </c>
      <c r="AR14" s="592"/>
      <c r="AS14" s="592"/>
      <c r="AT14" s="592">
        <v>24</v>
      </c>
      <c r="AU14" s="592"/>
      <c r="AV14" s="592"/>
      <c r="AW14" s="592">
        <v>527</v>
      </c>
      <c r="AX14" s="592"/>
      <c r="AY14" s="592"/>
    </row>
    <row r="15" spans="1:52" ht="16.5" customHeight="1">
      <c r="A15" s="593"/>
      <c r="B15" s="593"/>
      <c r="C15" s="593"/>
      <c r="D15" s="593"/>
      <c r="E15" s="593"/>
      <c r="F15" s="572"/>
      <c r="G15" s="592"/>
      <c r="H15" s="592"/>
      <c r="I15" s="592"/>
      <c r="J15" s="592"/>
      <c r="K15" s="592"/>
      <c r="L15" s="592"/>
      <c r="M15" s="592"/>
      <c r="N15" s="592"/>
      <c r="O15" s="592"/>
      <c r="P15" s="592"/>
      <c r="Q15" s="592"/>
      <c r="R15" s="592"/>
      <c r="S15" s="592"/>
      <c r="T15" s="592"/>
      <c r="U15" s="592"/>
      <c r="V15" s="592"/>
      <c r="W15" s="592"/>
      <c r="X15" s="592"/>
      <c r="AB15" s="572"/>
      <c r="AC15" s="572"/>
      <c r="AD15" s="572"/>
      <c r="AE15" s="572"/>
      <c r="AF15" s="572"/>
      <c r="AG15" s="572"/>
      <c r="AH15" s="592"/>
      <c r="AI15" s="592"/>
      <c r="AJ15" s="592"/>
      <c r="AK15" s="592"/>
      <c r="AL15" s="592"/>
      <c r="AM15" s="592"/>
      <c r="AN15" s="592"/>
      <c r="AO15" s="592"/>
      <c r="AP15" s="592"/>
      <c r="AQ15" s="592"/>
      <c r="AR15" s="592"/>
      <c r="AS15" s="592"/>
      <c r="AT15" s="592"/>
      <c r="AU15" s="592"/>
      <c r="AV15" s="592"/>
      <c r="AW15" s="592"/>
      <c r="AX15" s="592"/>
      <c r="AY15" s="592"/>
      <c r="AZ15" s="7"/>
    </row>
    <row r="16" spans="1:59" ht="16.5" customHeight="1">
      <c r="A16" s="579" t="s">
        <v>589</v>
      </c>
      <c r="B16" s="579"/>
      <c r="C16" s="579"/>
      <c r="D16" s="579"/>
      <c r="E16" s="579"/>
      <c r="F16" s="578"/>
      <c r="G16" s="592">
        <f>M16+S16</f>
        <v>60</v>
      </c>
      <c r="H16" s="592"/>
      <c r="I16" s="592"/>
      <c r="J16" s="592">
        <f>P16+V16</f>
        <v>1815</v>
      </c>
      <c r="K16" s="592"/>
      <c r="L16" s="592"/>
      <c r="M16" s="580">
        <v>29</v>
      </c>
      <c r="N16" s="580"/>
      <c r="O16" s="580"/>
      <c r="P16" s="580">
        <v>894</v>
      </c>
      <c r="Q16" s="580"/>
      <c r="R16" s="580"/>
      <c r="S16" s="580">
        <v>31</v>
      </c>
      <c r="T16" s="580"/>
      <c r="U16" s="580"/>
      <c r="V16" s="580">
        <v>921</v>
      </c>
      <c r="W16" s="580"/>
      <c r="X16" s="580"/>
      <c r="AB16" s="578" t="s">
        <v>51</v>
      </c>
      <c r="AC16" s="578"/>
      <c r="AD16" s="578"/>
      <c r="AE16" s="578"/>
      <c r="AF16" s="578"/>
      <c r="AG16" s="578"/>
      <c r="AH16" s="592">
        <f>AN16+AT16</f>
        <v>49</v>
      </c>
      <c r="AI16" s="592"/>
      <c r="AJ16" s="592"/>
      <c r="AK16" s="592">
        <f>AQ16+AW16</f>
        <v>1676</v>
      </c>
      <c r="AL16" s="592"/>
      <c r="AM16" s="592"/>
      <c r="AN16" s="592">
        <v>23</v>
      </c>
      <c r="AO16" s="592"/>
      <c r="AP16" s="592"/>
      <c r="AQ16" s="592">
        <v>901</v>
      </c>
      <c r="AR16" s="592"/>
      <c r="AS16" s="592"/>
      <c r="AT16" s="592">
        <v>26</v>
      </c>
      <c r="AU16" s="592"/>
      <c r="AV16" s="592"/>
      <c r="AW16" s="592">
        <v>775</v>
      </c>
      <c r="AX16" s="592"/>
      <c r="AY16" s="592"/>
      <c r="AZ16" s="8"/>
      <c r="BA16" s="8"/>
      <c r="BB16" s="8"/>
      <c r="BC16" s="8"/>
      <c r="BD16" s="8"/>
      <c r="BE16" s="8"/>
      <c r="BF16" s="8"/>
      <c r="BG16" s="8"/>
    </row>
    <row r="17" spans="1:59" ht="16.5" customHeight="1">
      <c r="A17" s="579" t="s">
        <v>588</v>
      </c>
      <c r="B17" s="579"/>
      <c r="C17" s="579"/>
      <c r="D17" s="579"/>
      <c r="E17" s="579"/>
      <c r="F17" s="578"/>
      <c r="G17" s="592">
        <f>M17+S17</f>
        <v>66</v>
      </c>
      <c r="H17" s="592"/>
      <c r="I17" s="592"/>
      <c r="J17" s="592">
        <f>P17+V17</f>
        <v>2176</v>
      </c>
      <c r="K17" s="592"/>
      <c r="L17" s="592"/>
      <c r="M17" s="580">
        <v>33</v>
      </c>
      <c r="N17" s="580"/>
      <c r="O17" s="580"/>
      <c r="P17" s="580">
        <v>1116</v>
      </c>
      <c r="Q17" s="580"/>
      <c r="R17" s="580"/>
      <c r="S17" s="580">
        <v>33</v>
      </c>
      <c r="T17" s="580"/>
      <c r="U17" s="580"/>
      <c r="V17" s="580">
        <v>1060</v>
      </c>
      <c r="W17" s="580"/>
      <c r="X17" s="580"/>
      <c r="AB17" s="578" t="s">
        <v>52</v>
      </c>
      <c r="AC17" s="578"/>
      <c r="AD17" s="578"/>
      <c r="AE17" s="578"/>
      <c r="AF17" s="578"/>
      <c r="AG17" s="578"/>
      <c r="AH17" s="592">
        <f>AN17+AT17</f>
        <v>67</v>
      </c>
      <c r="AI17" s="592"/>
      <c r="AJ17" s="592"/>
      <c r="AK17" s="592">
        <f>AQ17+AW17</f>
        <v>2107</v>
      </c>
      <c r="AL17" s="592"/>
      <c r="AM17" s="592"/>
      <c r="AN17" s="592">
        <v>34</v>
      </c>
      <c r="AO17" s="592"/>
      <c r="AP17" s="592"/>
      <c r="AQ17" s="592">
        <v>1130</v>
      </c>
      <c r="AR17" s="592"/>
      <c r="AS17" s="592"/>
      <c r="AT17" s="592">
        <v>33</v>
      </c>
      <c r="AU17" s="592"/>
      <c r="AV17" s="592"/>
      <c r="AW17" s="592">
        <v>977</v>
      </c>
      <c r="AX17" s="592"/>
      <c r="AY17" s="592"/>
      <c r="AZ17" s="8"/>
      <c r="BA17" s="8"/>
      <c r="BB17" s="8"/>
      <c r="BC17" s="8"/>
      <c r="BD17" s="8"/>
      <c r="BE17" s="8"/>
      <c r="BF17" s="8"/>
      <c r="BG17" s="8"/>
    </row>
    <row r="18" spans="1:59" ht="16.5" customHeight="1">
      <c r="A18" s="579" t="s">
        <v>587</v>
      </c>
      <c r="B18" s="579"/>
      <c r="C18" s="579"/>
      <c r="D18" s="579"/>
      <c r="E18" s="579"/>
      <c r="F18" s="578"/>
      <c r="G18" s="592">
        <f>M18+S18</f>
        <v>72</v>
      </c>
      <c r="H18" s="592"/>
      <c r="I18" s="592"/>
      <c r="J18" s="592">
        <f>P18+V18</f>
        <v>2477</v>
      </c>
      <c r="K18" s="592"/>
      <c r="L18" s="592"/>
      <c r="M18" s="580">
        <v>36</v>
      </c>
      <c r="N18" s="580"/>
      <c r="O18" s="580"/>
      <c r="P18" s="580">
        <v>1329</v>
      </c>
      <c r="Q18" s="580"/>
      <c r="R18" s="580"/>
      <c r="S18" s="580">
        <v>36</v>
      </c>
      <c r="T18" s="580"/>
      <c r="U18" s="580"/>
      <c r="V18" s="580">
        <v>1148</v>
      </c>
      <c r="W18" s="580"/>
      <c r="X18" s="580"/>
      <c r="AB18" s="578" t="s">
        <v>53</v>
      </c>
      <c r="AC18" s="578"/>
      <c r="AD18" s="578"/>
      <c r="AE18" s="578"/>
      <c r="AF18" s="578"/>
      <c r="AG18" s="578"/>
      <c r="AH18" s="592">
        <f>AN18+AT18</f>
        <v>68</v>
      </c>
      <c r="AI18" s="592"/>
      <c r="AJ18" s="592"/>
      <c r="AK18" s="592">
        <f>AQ18+AW18</f>
        <v>2150</v>
      </c>
      <c r="AL18" s="592"/>
      <c r="AM18" s="592"/>
      <c r="AN18" s="592">
        <v>34</v>
      </c>
      <c r="AO18" s="592"/>
      <c r="AP18" s="592"/>
      <c r="AQ18" s="592">
        <v>1126</v>
      </c>
      <c r="AR18" s="592"/>
      <c r="AS18" s="592"/>
      <c r="AT18" s="592">
        <v>34</v>
      </c>
      <c r="AU18" s="592"/>
      <c r="AV18" s="592"/>
      <c r="AW18" s="592">
        <v>1024</v>
      </c>
      <c r="AX18" s="592"/>
      <c r="AY18" s="592"/>
      <c r="AZ18" s="8"/>
      <c r="BA18" s="8"/>
      <c r="BB18" s="8"/>
      <c r="BC18" s="8"/>
      <c r="BD18" s="8"/>
      <c r="BE18" s="8"/>
      <c r="BF18" s="8"/>
      <c r="BG18" s="8"/>
    </row>
    <row r="19" spans="1:59" ht="16.5" customHeight="1">
      <c r="A19" s="579" t="s">
        <v>586</v>
      </c>
      <c r="B19" s="579"/>
      <c r="C19" s="579"/>
      <c r="D19" s="579"/>
      <c r="E19" s="579"/>
      <c r="F19" s="578"/>
      <c r="G19" s="592">
        <f>M19+S19</f>
        <v>66</v>
      </c>
      <c r="H19" s="592"/>
      <c r="I19" s="592"/>
      <c r="J19" s="592">
        <f>P19+V19</f>
        <v>992</v>
      </c>
      <c r="K19" s="592"/>
      <c r="L19" s="592"/>
      <c r="M19" s="580">
        <v>37</v>
      </c>
      <c r="N19" s="580"/>
      <c r="O19" s="580"/>
      <c r="P19" s="580">
        <v>638</v>
      </c>
      <c r="Q19" s="580"/>
      <c r="R19" s="580"/>
      <c r="S19" s="580">
        <v>29</v>
      </c>
      <c r="T19" s="580"/>
      <c r="U19" s="580"/>
      <c r="V19" s="580">
        <v>354</v>
      </c>
      <c r="W19" s="580"/>
      <c r="X19" s="580"/>
      <c r="AB19" s="578" t="s">
        <v>54</v>
      </c>
      <c r="AC19" s="578"/>
      <c r="AD19" s="578"/>
      <c r="AE19" s="578"/>
      <c r="AF19" s="578"/>
      <c r="AG19" s="578"/>
      <c r="AH19" s="592">
        <f>AN19+AT19</f>
        <v>50</v>
      </c>
      <c r="AI19" s="592"/>
      <c r="AJ19" s="592"/>
      <c r="AK19" s="592">
        <f>AQ19+AW19</f>
        <v>1801</v>
      </c>
      <c r="AL19" s="592"/>
      <c r="AM19" s="592"/>
      <c r="AN19" s="592">
        <v>26</v>
      </c>
      <c r="AO19" s="592"/>
      <c r="AP19" s="592"/>
      <c r="AQ19" s="592">
        <v>931</v>
      </c>
      <c r="AR19" s="592"/>
      <c r="AS19" s="592"/>
      <c r="AT19" s="592">
        <v>24</v>
      </c>
      <c r="AU19" s="592"/>
      <c r="AV19" s="592"/>
      <c r="AW19" s="592">
        <v>870</v>
      </c>
      <c r="AX19" s="592"/>
      <c r="AY19" s="592"/>
      <c r="AZ19" s="10"/>
      <c r="BA19" s="10"/>
      <c r="BB19" s="11"/>
      <c r="BC19" s="11"/>
      <c r="BD19" s="11"/>
      <c r="BE19" s="10"/>
      <c r="BF19" s="10"/>
      <c r="BG19" s="10"/>
    </row>
    <row r="20" spans="1:59" ht="16.5" customHeight="1">
      <c r="A20" s="579" t="s">
        <v>585</v>
      </c>
      <c r="B20" s="579"/>
      <c r="C20" s="579"/>
      <c r="D20" s="579"/>
      <c r="E20" s="579"/>
      <c r="F20" s="578"/>
      <c r="G20" s="592">
        <f>M20+S20</f>
        <v>49</v>
      </c>
      <c r="H20" s="592"/>
      <c r="I20" s="592"/>
      <c r="J20" s="592">
        <f>P20+V20</f>
        <v>1358</v>
      </c>
      <c r="K20" s="592"/>
      <c r="L20" s="592"/>
      <c r="M20" s="580">
        <v>21</v>
      </c>
      <c r="N20" s="580"/>
      <c r="O20" s="580"/>
      <c r="P20" s="580">
        <v>726</v>
      </c>
      <c r="Q20" s="580"/>
      <c r="R20" s="580"/>
      <c r="S20" s="580">
        <v>28</v>
      </c>
      <c r="T20" s="580"/>
      <c r="U20" s="580"/>
      <c r="V20" s="580">
        <v>632</v>
      </c>
      <c r="W20" s="580"/>
      <c r="X20" s="580"/>
      <c r="AB20" s="578" t="s">
        <v>585</v>
      </c>
      <c r="AC20" s="578"/>
      <c r="AD20" s="578"/>
      <c r="AE20" s="578"/>
      <c r="AF20" s="578"/>
      <c r="AG20" s="578"/>
      <c r="AH20" s="592">
        <f>AN20+AT20</f>
        <v>41</v>
      </c>
      <c r="AI20" s="592"/>
      <c r="AJ20" s="592"/>
      <c r="AK20" s="592">
        <f>AQ20+AW20</f>
        <v>1490</v>
      </c>
      <c r="AL20" s="592"/>
      <c r="AM20" s="592"/>
      <c r="AN20" s="592">
        <v>18</v>
      </c>
      <c r="AO20" s="592"/>
      <c r="AP20" s="592"/>
      <c r="AQ20" s="592">
        <v>801</v>
      </c>
      <c r="AR20" s="592"/>
      <c r="AS20" s="592"/>
      <c r="AT20" s="592">
        <v>23</v>
      </c>
      <c r="AU20" s="592"/>
      <c r="AV20" s="592"/>
      <c r="AW20" s="592">
        <v>689</v>
      </c>
      <c r="AX20" s="592"/>
      <c r="AY20" s="592"/>
      <c r="AZ20" s="10"/>
      <c r="BA20" s="10"/>
      <c r="BB20" s="11"/>
      <c r="BC20" s="11"/>
      <c r="BD20" s="11"/>
      <c r="BE20" s="10"/>
      <c r="BF20" s="10"/>
      <c r="BG20" s="10"/>
    </row>
    <row r="21" spans="1:59" ht="16.5" customHeight="1">
      <c r="A21" s="593"/>
      <c r="B21" s="593"/>
      <c r="C21" s="593"/>
      <c r="D21" s="593"/>
      <c r="E21" s="593"/>
      <c r="F21" s="572"/>
      <c r="G21" s="592"/>
      <c r="H21" s="592"/>
      <c r="I21" s="592"/>
      <c r="J21" s="592"/>
      <c r="K21" s="592"/>
      <c r="L21" s="592"/>
      <c r="M21" s="592"/>
      <c r="N21" s="592"/>
      <c r="O21" s="592"/>
      <c r="P21" s="592"/>
      <c r="Q21" s="592"/>
      <c r="R21" s="592"/>
      <c r="S21" s="592"/>
      <c r="T21" s="592"/>
      <c r="U21" s="592"/>
      <c r="V21" s="592"/>
      <c r="W21" s="592"/>
      <c r="X21" s="592"/>
      <c r="AB21" s="572"/>
      <c r="AC21" s="572"/>
      <c r="AD21" s="572"/>
      <c r="AE21" s="572"/>
      <c r="AF21" s="572"/>
      <c r="AG21" s="572"/>
      <c r="AH21" s="592"/>
      <c r="AI21" s="592"/>
      <c r="AJ21" s="592"/>
      <c r="AK21" s="592"/>
      <c r="AL21" s="592"/>
      <c r="AM21" s="592"/>
      <c r="AN21" s="592"/>
      <c r="AO21" s="592"/>
      <c r="AP21" s="592"/>
      <c r="AQ21" s="592"/>
      <c r="AR21" s="592"/>
      <c r="AS21" s="592"/>
      <c r="AT21" s="592"/>
      <c r="AU21" s="592"/>
      <c r="AV21" s="592"/>
      <c r="AW21" s="592"/>
      <c r="AX21" s="592"/>
      <c r="AY21" s="592"/>
      <c r="AZ21" s="10"/>
      <c r="BA21" s="10"/>
      <c r="BB21" s="11"/>
      <c r="BC21" s="11"/>
      <c r="BD21" s="11"/>
      <c r="BE21" s="10"/>
      <c r="BF21" s="10"/>
      <c r="BG21" s="10"/>
    </row>
    <row r="22" spans="1:59" ht="16.5" customHeight="1">
      <c r="A22" s="579" t="s">
        <v>55</v>
      </c>
      <c r="B22" s="579"/>
      <c r="C22" s="579"/>
      <c r="D22" s="579"/>
      <c r="E22" s="579"/>
      <c r="F22" s="578"/>
      <c r="G22" s="589" t="s">
        <v>584</v>
      </c>
      <c r="H22" s="590"/>
      <c r="I22" s="590"/>
      <c r="J22" s="589" t="s">
        <v>584</v>
      </c>
      <c r="K22" s="590"/>
      <c r="L22" s="590"/>
      <c r="M22" s="589" t="s">
        <v>583</v>
      </c>
      <c r="N22" s="590"/>
      <c r="O22" s="590"/>
      <c r="P22" s="589" t="s">
        <v>583</v>
      </c>
      <c r="Q22" s="590"/>
      <c r="R22" s="590"/>
      <c r="S22" s="589" t="s">
        <v>583</v>
      </c>
      <c r="T22" s="590"/>
      <c r="U22" s="590"/>
      <c r="V22" s="589" t="s">
        <v>583</v>
      </c>
      <c r="W22" s="590"/>
      <c r="X22" s="590"/>
      <c r="AB22" s="578" t="s">
        <v>55</v>
      </c>
      <c r="AC22" s="578"/>
      <c r="AD22" s="578"/>
      <c r="AE22" s="578"/>
      <c r="AF22" s="578"/>
      <c r="AG22" s="578"/>
      <c r="AH22" s="589" t="s">
        <v>584</v>
      </c>
      <c r="AI22" s="590"/>
      <c r="AJ22" s="590"/>
      <c r="AK22" s="589" t="s">
        <v>584</v>
      </c>
      <c r="AL22" s="590"/>
      <c r="AM22" s="590"/>
      <c r="AN22" s="589" t="s">
        <v>583</v>
      </c>
      <c r="AO22" s="590"/>
      <c r="AP22" s="590"/>
      <c r="AQ22" s="589" t="s">
        <v>583</v>
      </c>
      <c r="AR22" s="590"/>
      <c r="AS22" s="590"/>
      <c r="AT22" s="589" t="s">
        <v>583</v>
      </c>
      <c r="AU22" s="590"/>
      <c r="AV22" s="590"/>
      <c r="AW22" s="589" t="s">
        <v>583</v>
      </c>
      <c r="AX22" s="590"/>
      <c r="AY22" s="590"/>
      <c r="AZ22" s="10"/>
      <c r="BA22" s="10"/>
      <c r="BB22" s="10"/>
      <c r="BC22" s="10"/>
      <c r="BD22" s="10"/>
      <c r="BE22" s="10"/>
      <c r="BF22" s="10"/>
      <c r="BG22" s="10"/>
    </row>
    <row r="23" spans="1:59" ht="16.5" customHeight="1">
      <c r="A23" s="595" t="s">
        <v>56</v>
      </c>
      <c r="B23" s="595"/>
      <c r="C23" s="595"/>
      <c r="D23" s="595"/>
      <c r="E23" s="595"/>
      <c r="F23" s="596"/>
      <c r="G23" s="594" t="s">
        <v>584</v>
      </c>
      <c r="H23" s="588"/>
      <c r="I23" s="588"/>
      <c r="J23" s="587" t="s">
        <v>584</v>
      </c>
      <c r="K23" s="588"/>
      <c r="L23" s="588"/>
      <c r="M23" s="587" t="s">
        <v>583</v>
      </c>
      <c r="N23" s="588"/>
      <c r="O23" s="588"/>
      <c r="P23" s="587" t="s">
        <v>583</v>
      </c>
      <c r="Q23" s="588"/>
      <c r="R23" s="588"/>
      <c r="S23" s="587" t="s">
        <v>583</v>
      </c>
      <c r="T23" s="588"/>
      <c r="U23" s="588"/>
      <c r="V23" s="587" t="s">
        <v>583</v>
      </c>
      <c r="W23" s="588"/>
      <c r="X23" s="588"/>
      <c r="AB23" s="596" t="s">
        <v>56</v>
      </c>
      <c r="AC23" s="596"/>
      <c r="AD23" s="596"/>
      <c r="AE23" s="596"/>
      <c r="AF23" s="596"/>
      <c r="AG23" s="596"/>
      <c r="AH23" s="594" t="s">
        <v>584</v>
      </c>
      <c r="AI23" s="588"/>
      <c r="AJ23" s="588"/>
      <c r="AK23" s="587" t="s">
        <v>584</v>
      </c>
      <c r="AL23" s="588"/>
      <c r="AM23" s="588"/>
      <c r="AN23" s="587" t="s">
        <v>583</v>
      </c>
      <c r="AO23" s="588"/>
      <c r="AP23" s="588"/>
      <c r="AQ23" s="587" t="s">
        <v>583</v>
      </c>
      <c r="AR23" s="588"/>
      <c r="AS23" s="588"/>
      <c r="AT23" s="587" t="s">
        <v>583</v>
      </c>
      <c r="AU23" s="588"/>
      <c r="AV23" s="588"/>
      <c r="AW23" s="587" t="s">
        <v>583</v>
      </c>
      <c r="AX23" s="588"/>
      <c r="AY23" s="588"/>
      <c r="AZ23" s="9"/>
      <c r="BA23" s="9"/>
      <c r="BB23" s="9"/>
      <c r="BC23" s="9"/>
      <c r="BD23" s="9"/>
      <c r="BE23" s="9"/>
      <c r="BF23" s="9"/>
      <c r="BG23" s="9"/>
    </row>
    <row r="24" spans="1:59" ht="13.5" customHeight="1">
      <c r="A24" s="99" t="s">
        <v>581</v>
      </c>
      <c r="B24" s="18"/>
      <c r="C24" s="18"/>
      <c r="D24" s="18"/>
      <c r="E24" s="18"/>
      <c r="I24" s="19"/>
      <c r="J24" s="19"/>
      <c r="K24" s="19"/>
      <c r="L24" s="8"/>
      <c r="M24" s="295"/>
      <c r="N24" s="8"/>
      <c r="O24" s="13"/>
      <c r="P24" s="13"/>
      <c r="Q24" s="13"/>
      <c r="R24" s="13"/>
      <c r="S24" s="13"/>
      <c r="T24" s="13"/>
      <c r="U24" s="13"/>
      <c r="V24" s="13"/>
      <c r="W24" s="13"/>
      <c r="X24" s="13"/>
      <c r="AB24" s="99" t="s">
        <v>580</v>
      </c>
      <c r="AC24" s="13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</row>
    <row r="25" spans="1:59" ht="13.5" customHeight="1">
      <c r="A25" s="99" t="s">
        <v>579</v>
      </c>
      <c r="B25" s="18"/>
      <c r="C25" s="18"/>
      <c r="D25" s="18"/>
      <c r="E25" s="18"/>
      <c r="I25" s="19"/>
      <c r="J25" s="19"/>
      <c r="K25" s="19"/>
      <c r="L25" s="8"/>
      <c r="M25" s="295"/>
      <c r="N25" s="8"/>
      <c r="O25" s="13"/>
      <c r="P25" s="13"/>
      <c r="Q25" s="13"/>
      <c r="R25" s="13"/>
      <c r="S25" s="13"/>
      <c r="T25" s="13"/>
      <c r="U25" s="13"/>
      <c r="V25" s="13"/>
      <c r="W25" s="13"/>
      <c r="X25" s="13"/>
      <c r="AB25" s="99" t="s">
        <v>578</v>
      </c>
      <c r="AC25" s="13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</row>
    <row r="26" spans="1:45" ht="13.5" customHeight="1">
      <c r="A26" s="12" t="s">
        <v>31</v>
      </c>
      <c r="B26" s="18"/>
      <c r="C26" s="18"/>
      <c r="D26" s="18"/>
      <c r="E26" s="18"/>
      <c r="I26" s="19"/>
      <c r="J26" s="19"/>
      <c r="K26" s="19"/>
      <c r="L26" s="8"/>
      <c r="M26" s="8"/>
      <c r="N26" s="8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AB26" s="99" t="s">
        <v>577</v>
      </c>
      <c r="AC26" s="13"/>
      <c r="AE26" s="11"/>
      <c r="AF26" s="11"/>
      <c r="AG26" s="11"/>
      <c r="AH26" s="11"/>
      <c r="AI26" s="11"/>
      <c r="AJ26" s="10"/>
      <c r="AK26" s="10"/>
      <c r="AL26" s="10"/>
      <c r="AM26" s="10"/>
      <c r="AN26" s="10"/>
      <c r="AO26" s="11"/>
      <c r="AP26" s="11"/>
      <c r="AQ26" s="11"/>
      <c r="AR26" s="11"/>
      <c r="AS26" s="11"/>
    </row>
    <row r="27" spans="1:47" ht="16.5" customHeight="1">
      <c r="A27" s="1"/>
      <c r="B27" s="1"/>
      <c r="C27" s="1"/>
      <c r="D27" s="1"/>
      <c r="E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</row>
    <row r="28" spans="1:51" ht="15" customHeight="1">
      <c r="A28" s="522" t="s">
        <v>841</v>
      </c>
      <c r="B28" s="522"/>
      <c r="C28" s="522"/>
      <c r="D28" s="522"/>
      <c r="E28" s="522"/>
      <c r="F28" s="522"/>
      <c r="G28" s="522"/>
      <c r="H28" s="522"/>
      <c r="I28" s="522"/>
      <c r="J28" s="522"/>
      <c r="K28" s="522"/>
      <c r="L28" s="522"/>
      <c r="M28" s="522"/>
      <c r="N28" s="522"/>
      <c r="O28" s="522"/>
      <c r="P28" s="522"/>
      <c r="Q28" s="522"/>
      <c r="R28" s="522"/>
      <c r="S28" s="522"/>
      <c r="T28" s="522"/>
      <c r="U28" s="522"/>
      <c r="V28" s="522"/>
      <c r="W28" s="522"/>
      <c r="X28" s="522"/>
      <c r="Y28" s="522"/>
      <c r="Z28" s="522"/>
      <c r="AA28" s="522"/>
      <c r="AB28" s="522"/>
      <c r="AC28" s="522"/>
      <c r="AD28" s="522"/>
      <c r="AE28" s="522"/>
      <c r="AF28" s="522"/>
      <c r="AG28" s="522"/>
      <c r="AH28" s="522"/>
      <c r="AI28" s="522"/>
      <c r="AJ28" s="522"/>
      <c r="AK28" s="522"/>
      <c r="AL28" s="522"/>
      <c r="AM28" s="522"/>
      <c r="AN28" s="522"/>
      <c r="AO28" s="522"/>
      <c r="AP28" s="522"/>
      <c r="AQ28" s="522"/>
      <c r="AR28" s="522"/>
      <c r="AS28" s="522"/>
      <c r="AT28" s="522"/>
      <c r="AU28" s="522"/>
      <c r="AV28" s="522"/>
      <c r="AW28" s="522"/>
      <c r="AX28" s="522"/>
      <c r="AY28" s="522"/>
    </row>
    <row r="29" spans="1:59" ht="15" customHeight="1">
      <c r="A29" s="3"/>
      <c r="B29" s="18"/>
      <c r="C29" s="18"/>
      <c r="D29" s="18"/>
      <c r="E29" s="18"/>
      <c r="H29" s="20"/>
      <c r="I29" s="20"/>
      <c r="J29" s="20"/>
      <c r="K29" s="20"/>
      <c r="L29" s="20"/>
      <c r="M29" s="20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</row>
    <row r="30" spans="1:59" ht="16.5" customHeight="1" thickBot="1">
      <c r="A30" s="100" t="s">
        <v>32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60"/>
      <c r="AL30" s="60"/>
      <c r="AM30" s="60"/>
      <c r="AN30" s="60"/>
      <c r="AO30" s="60"/>
      <c r="AP30" s="8"/>
      <c r="AQ30" s="8"/>
      <c r="AR30" s="8"/>
      <c r="AS30" s="8"/>
      <c r="AT30" s="8"/>
      <c r="AU30" s="8"/>
      <c r="AV30" s="8"/>
      <c r="AW30" s="22"/>
      <c r="AX30" s="22"/>
      <c r="AY30" s="22"/>
      <c r="AZ30" s="22"/>
      <c r="BA30" s="22"/>
      <c r="BB30" s="22"/>
      <c r="BC30" s="8"/>
      <c r="BD30" s="8"/>
      <c r="BE30" s="8"/>
      <c r="BF30" s="8"/>
      <c r="BG30" s="8"/>
    </row>
    <row r="31" spans="1:59" ht="15" customHeight="1">
      <c r="A31" s="597" t="s">
        <v>127</v>
      </c>
      <c r="B31" s="525"/>
      <c r="C31" s="525"/>
      <c r="D31" s="525"/>
      <c r="E31" s="525"/>
      <c r="F31" s="525"/>
      <c r="G31" s="525"/>
      <c r="H31" s="525" t="s">
        <v>33</v>
      </c>
      <c r="I31" s="525"/>
      <c r="J31" s="525"/>
      <c r="K31" s="525"/>
      <c r="L31" s="525" t="s">
        <v>34</v>
      </c>
      <c r="M31" s="525"/>
      <c r="N31" s="525"/>
      <c r="O31" s="525"/>
      <c r="P31" s="525" t="s">
        <v>35</v>
      </c>
      <c r="Q31" s="525"/>
      <c r="R31" s="525"/>
      <c r="S31" s="525"/>
      <c r="T31" s="525" t="s">
        <v>36</v>
      </c>
      <c r="U31" s="525"/>
      <c r="V31" s="525"/>
      <c r="W31" s="525"/>
      <c r="X31" s="525" t="s">
        <v>37</v>
      </c>
      <c r="Y31" s="525"/>
      <c r="Z31" s="525"/>
      <c r="AA31" s="525"/>
      <c r="AB31" s="525" t="s">
        <v>38</v>
      </c>
      <c r="AC31" s="525"/>
      <c r="AD31" s="525"/>
      <c r="AE31" s="525"/>
      <c r="AF31" s="525" t="s">
        <v>576</v>
      </c>
      <c r="AG31" s="525"/>
      <c r="AH31" s="525"/>
      <c r="AI31" s="525"/>
      <c r="AJ31" s="525" t="s">
        <v>575</v>
      </c>
      <c r="AK31" s="525"/>
      <c r="AL31" s="525"/>
      <c r="AM31" s="525"/>
      <c r="AN31" s="525" t="s">
        <v>574</v>
      </c>
      <c r="AO31" s="525"/>
      <c r="AP31" s="525"/>
      <c r="AQ31" s="525"/>
      <c r="AR31" s="525" t="s">
        <v>573</v>
      </c>
      <c r="AS31" s="525"/>
      <c r="AT31" s="525"/>
      <c r="AU31" s="525"/>
      <c r="AV31" s="525" t="s">
        <v>39</v>
      </c>
      <c r="AW31" s="525"/>
      <c r="AX31" s="525"/>
      <c r="AY31" s="507"/>
      <c r="AZ31" s="8"/>
      <c r="BA31" s="8"/>
      <c r="BB31" s="8"/>
      <c r="BC31" s="22"/>
      <c r="BD31" s="22"/>
      <c r="BE31" s="22"/>
      <c r="BF31" s="22"/>
      <c r="BG31" s="22"/>
    </row>
    <row r="32" spans="1:59" ht="15" customHeight="1">
      <c r="A32" s="596"/>
      <c r="B32" s="575"/>
      <c r="C32" s="575"/>
      <c r="D32" s="575"/>
      <c r="E32" s="575"/>
      <c r="F32" s="575"/>
      <c r="G32" s="575"/>
      <c r="H32" s="575"/>
      <c r="I32" s="575"/>
      <c r="J32" s="575"/>
      <c r="K32" s="575"/>
      <c r="L32" s="575"/>
      <c r="M32" s="575"/>
      <c r="N32" s="575"/>
      <c r="O32" s="575"/>
      <c r="P32" s="575"/>
      <c r="Q32" s="575"/>
      <c r="R32" s="575"/>
      <c r="S32" s="575"/>
      <c r="T32" s="575"/>
      <c r="U32" s="575"/>
      <c r="V32" s="575"/>
      <c r="W32" s="575"/>
      <c r="X32" s="575"/>
      <c r="Y32" s="575"/>
      <c r="Z32" s="575"/>
      <c r="AA32" s="575"/>
      <c r="AB32" s="575"/>
      <c r="AC32" s="575"/>
      <c r="AD32" s="575"/>
      <c r="AE32" s="575"/>
      <c r="AF32" s="575"/>
      <c r="AG32" s="575"/>
      <c r="AH32" s="575"/>
      <c r="AI32" s="575"/>
      <c r="AJ32" s="575"/>
      <c r="AK32" s="575"/>
      <c r="AL32" s="575"/>
      <c r="AM32" s="575"/>
      <c r="AN32" s="575"/>
      <c r="AO32" s="575"/>
      <c r="AP32" s="575"/>
      <c r="AQ32" s="575"/>
      <c r="AR32" s="575"/>
      <c r="AS32" s="575"/>
      <c r="AT32" s="575"/>
      <c r="AU32" s="575"/>
      <c r="AV32" s="575"/>
      <c r="AW32" s="575"/>
      <c r="AX32" s="575"/>
      <c r="AY32" s="581"/>
      <c r="AZ32" s="9"/>
      <c r="BA32" s="9"/>
      <c r="BB32" s="9"/>
      <c r="BC32" s="9"/>
      <c r="BD32" s="9"/>
      <c r="BE32" s="9"/>
      <c r="BF32" s="9"/>
      <c r="BG32" s="9"/>
    </row>
    <row r="33" spans="1:59" ht="16.5" customHeight="1">
      <c r="A33" s="578" t="s">
        <v>572</v>
      </c>
      <c r="B33" s="578"/>
      <c r="C33" s="578"/>
      <c r="D33" s="578"/>
      <c r="E33" s="578"/>
      <c r="F33" s="578"/>
      <c r="G33" s="578"/>
      <c r="H33" s="573">
        <v>2953</v>
      </c>
      <c r="I33" s="573"/>
      <c r="J33" s="573"/>
      <c r="K33" s="573"/>
      <c r="L33" s="573">
        <v>110</v>
      </c>
      <c r="M33" s="573"/>
      <c r="N33" s="573"/>
      <c r="O33" s="573"/>
      <c r="P33" s="573">
        <v>49</v>
      </c>
      <c r="Q33" s="573"/>
      <c r="R33" s="573"/>
      <c r="S33" s="573"/>
      <c r="T33" s="573">
        <v>67</v>
      </c>
      <c r="U33" s="573"/>
      <c r="V33" s="573"/>
      <c r="W33" s="573"/>
      <c r="X33" s="573">
        <v>5</v>
      </c>
      <c r="Y33" s="573"/>
      <c r="Z33" s="573"/>
      <c r="AA33" s="573"/>
      <c r="AB33" s="573">
        <v>74</v>
      </c>
      <c r="AC33" s="573"/>
      <c r="AD33" s="573"/>
      <c r="AE33" s="573"/>
      <c r="AF33" s="573">
        <v>65</v>
      </c>
      <c r="AG33" s="573"/>
      <c r="AH33" s="573"/>
      <c r="AI33" s="573"/>
      <c r="AJ33" s="573">
        <v>188</v>
      </c>
      <c r="AK33" s="573"/>
      <c r="AL33" s="573"/>
      <c r="AM33" s="573"/>
      <c r="AN33" s="573">
        <v>24</v>
      </c>
      <c r="AO33" s="573"/>
      <c r="AP33" s="573"/>
      <c r="AQ33" s="573"/>
      <c r="AR33" s="573">
        <v>303</v>
      </c>
      <c r="AS33" s="573"/>
      <c r="AT33" s="573"/>
      <c r="AU33" s="573"/>
      <c r="AV33" s="573">
        <v>2</v>
      </c>
      <c r="AW33" s="573"/>
      <c r="AX33" s="573"/>
      <c r="AY33" s="573"/>
      <c r="AZ33" s="10"/>
      <c r="BA33" s="10"/>
      <c r="BB33" s="10"/>
      <c r="BC33" s="10"/>
      <c r="BD33" s="10"/>
      <c r="BE33" s="10"/>
      <c r="BF33" s="10"/>
      <c r="BG33" s="10"/>
    </row>
    <row r="34" spans="1:59" ht="16.5" customHeight="1">
      <c r="A34" s="578">
        <v>17</v>
      </c>
      <c r="B34" s="578"/>
      <c r="C34" s="578"/>
      <c r="D34" s="578"/>
      <c r="E34" s="578"/>
      <c r="F34" s="578"/>
      <c r="G34" s="578"/>
      <c r="H34" s="582">
        <v>1787</v>
      </c>
      <c r="I34" s="573"/>
      <c r="J34" s="573"/>
      <c r="K34" s="573"/>
      <c r="L34" s="573">
        <v>71</v>
      </c>
      <c r="M34" s="573"/>
      <c r="N34" s="573"/>
      <c r="O34" s="573"/>
      <c r="P34" s="573">
        <v>51</v>
      </c>
      <c r="Q34" s="573"/>
      <c r="R34" s="573"/>
      <c r="S34" s="573"/>
      <c r="T34" s="573">
        <v>65</v>
      </c>
      <c r="U34" s="573"/>
      <c r="V34" s="573"/>
      <c r="W34" s="573"/>
      <c r="X34" s="573">
        <v>3</v>
      </c>
      <c r="Y34" s="573"/>
      <c r="Z34" s="573"/>
      <c r="AA34" s="573"/>
      <c r="AB34" s="573">
        <v>100</v>
      </c>
      <c r="AC34" s="573"/>
      <c r="AD34" s="573"/>
      <c r="AE34" s="573"/>
      <c r="AF34" s="573">
        <v>62</v>
      </c>
      <c r="AG34" s="573"/>
      <c r="AH34" s="573"/>
      <c r="AI34" s="573"/>
      <c r="AJ34" s="573">
        <v>169</v>
      </c>
      <c r="AK34" s="573"/>
      <c r="AL34" s="573"/>
      <c r="AM34" s="573"/>
      <c r="AN34" s="573">
        <v>28</v>
      </c>
      <c r="AO34" s="573"/>
      <c r="AP34" s="573"/>
      <c r="AQ34" s="573"/>
      <c r="AR34" s="573">
        <v>258</v>
      </c>
      <c r="AS34" s="573"/>
      <c r="AT34" s="573"/>
      <c r="AU34" s="573"/>
      <c r="AV34" s="573">
        <v>1</v>
      </c>
      <c r="AW34" s="573"/>
      <c r="AX34" s="573"/>
      <c r="AY34" s="573"/>
      <c r="AZ34" s="10"/>
      <c r="BA34" s="10"/>
      <c r="BB34" s="10"/>
      <c r="BC34" s="10"/>
      <c r="BD34" s="10"/>
      <c r="BE34" s="10"/>
      <c r="BF34" s="10"/>
      <c r="BG34" s="10"/>
    </row>
    <row r="35" spans="1:59" ht="16.5" customHeight="1">
      <c r="A35" s="579">
        <v>18</v>
      </c>
      <c r="B35" s="579"/>
      <c r="C35" s="579"/>
      <c r="D35" s="579"/>
      <c r="E35" s="579"/>
      <c r="F35" s="579"/>
      <c r="G35" s="578"/>
      <c r="H35" s="573">
        <v>1855</v>
      </c>
      <c r="I35" s="573"/>
      <c r="J35" s="573"/>
      <c r="K35" s="573"/>
      <c r="L35" s="573">
        <v>92</v>
      </c>
      <c r="M35" s="573"/>
      <c r="N35" s="573"/>
      <c r="O35" s="573"/>
      <c r="P35" s="573">
        <v>52</v>
      </c>
      <c r="Q35" s="573"/>
      <c r="R35" s="573"/>
      <c r="S35" s="573"/>
      <c r="T35" s="573">
        <v>79</v>
      </c>
      <c r="U35" s="573"/>
      <c r="V35" s="573"/>
      <c r="W35" s="573"/>
      <c r="X35" s="573">
        <v>9</v>
      </c>
      <c r="Y35" s="573"/>
      <c r="Z35" s="573"/>
      <c r="AA35" s="573"/>
      <c r="AB35" s="573">
        <v>101</v>
      </c>
      <c r="AC35" s="573"/>
      <c r="AD35" s="573"/>
      <c r="AE35" s="573"/>
      <c r="AF35" s="573">
        <v>51</v>
      </c>
      <c r="AG35" s="573"/>
      <c r="AH35" s="573"/>
      <c r="AI35" s="573"/>
      <c r="AJ35" s="573">
        <v>185</v>
      </c>
      <c r="AK35" s="573"/>
      <c r="AL35" s="573"/>
      <c r="AM35" s="573"/>
      <c r="AN35" s="573">
        <v>25</v>
      </c>
      <c r="AO35" s="573"/>
      <c r="AP35" s="573"/>
      <c r="AQ35" s="573"/>
      <c r="AR35" s="573">
        <v>287</v>
      </c>
      <c r="AS35" s="573"/>
      <c r="AT35" s="573"/>
      <c r="AU35" s="573"/>
      <c r="AV35" s="600" t="s">
        <v>826</v>
      </c>
      <c r="AW35" s="600"/>
      <c r="AX35" s="600"/>
      <c r="AY35" s="600"/>
      <c r="AZ35" s="10"/>
      <c r="BA35" s="10"/>
      <c r="BB35" s="10"/>
      <c r="BC35" s="10"/>
      <c r="BD35" s="10"/>
      <c r="BE35" s="10"/>
      <c r="BF35" s="10"/>
      <c r="BG35" s="10"/>
    </row>
    <row r="36" spans="1:59" ht="16.5" customHeight="1">
      <c r="A36" s="585">
        <v>19</v>
      </c>
      <c r="B36" s="585"/>
      <c r="C36" s="585"/>
      <c r="D36" s="585"/>
      <c r="E36" s="585"/>
      <c r="F36" s="585"/>
      <c r="G36" s="586"/>
      <c r="H36" s="573">
        <f>(SUM(L36:AY36))+(SUM(A46:AS46))</f>
        <v>1842</v>
      </c>
      <c r="I36" s="573"/>
      <c r="J36" s="573"/>
      <c r="K36" s="573"/>
      <c r="L36" s="573">
        <v>43</v>
      </c>
      <c r="M36" s="573"/>
      <c r="N36" s="573"/>
      <c r="O36" s="573"/>
      <c r="P36" s="573">
        <v>69</v>
      </c>
      <c r="Q36" s="573"/>
      <c r="R36" s="573"/>
      <c r="S36" s="573"/>
      <c r="T36" s="573">
        <v>70</v>
      </c>
      <c r="U36" s="573"/>
      <c r="V36" s="573"/>
      <c r="W36" s="573"/>
      <c r="X36" s="573">
        <v>10</v>
      </c>
      <c r="Y36" s="573"/>
      <c r="Z36" s="573"/>
      <c r="AA36" s="573"/>
      <c r="AB36" s="573">
        <v>98</v>
      </c>
      <c r="AC36" s="573"/>
      <c r="AD36" s="573"/>
      <c r="AE36" s="573"/>
      <c r="AF36" s="573">
        <v>46</v>
      </c>
      <c r="AG36" s="573"/>
      <c r="AH36" s="573"/>
      <c r="AI36" s="573"/>
      <c r="AJ36" s="573">
        <v>138</v>
      </c>
      <c r="AK36" s="573"/>
      <c r="AL36" s="573"/>
      <c r="AM36" s="573"/>
      <c r="AN36" s="573">
        <v>16</v>
      </c>
      <c r="AO36" s="573"/>
      <c r="AP36" s="573"/>
      <c r="AQ36" s="573"/>
      <c r="AR36" s="573">
        <v>287</v>
      </c>
      <c r="AS36" s="573"/>
      <c r="AT36" s="573"/>
      <c r="AU36" s="573"/>
      <c r="AV36" s="573">
        <v>2</v>
      </c>
      <c r="AW36" s="573"/>
      <c r="AX36" s="573"/>
      <c r="AY36" s="573"/>
      <c r="AZ36" s="10"/>
      <c r="BA36" s="10"/>
      <c r="BB36" s="10"/>
      <c r="BC36" s="10"/>
      <c r="BD36" s="10"/>
      <c r="BE36" s="10"/>
      <c r="BF36" s="10"/>
      <c r="BG36" s="10"/>
    </row>
    <row r="37" spans="1:59" ht="16.5" customHeight="1">
      <c r="A37" s="598">
        <v>20</v>
      </c>
      <c r="B37" s="598"/>
      <c r="C37" s="598"/>
      <c r="D37" s="598"/>
      <c r="E37" s="598"/>
      <c r="F37" s="598"/>
      <c r="G37" s="599"/>
      <c r="H37" s="574">
        <f>(SUM(L37:AY37))+(SUM(A47:AS47))</f>
        <v>1777</v>
      </c>
      <c r="I37" s="574"/>
      <c r="J37" s="574"/>
      <c r="K37" s="574"/>
      <c r="L37" s="574">
        <v>90</v>
      </c>
      <c r="M37" s="574"/>
      <c r="N37" s="574"/>
      <c r="O37" s="574"/>
      <c r="P37" s="574">
        <v>69</v>
      </c>
      <c r="Q37" s="574"/>
      <c r="R37" s="574"/>
      <c r="S37" s="574"/>
      <c r="T37" s="574">
        <v>85</v>
      </c>
      <c r="U37" s="574"/>
      <c r="V37" s="574"/>
      <c r="W37" s="574"/>
      <c r="X37" s="574">
        <v>3</v>
      </c>
      <c r="Y37" s="574"/>
      <c r="Z37" s="574"/>
      <c r="AA37" s="574"/>
      <c r="AB37" s="574">
        <v>91</v>
      </c>
      <c r="AC37" s="574"/>
      <c r="AD37" s="574"/>
      <c r="AE37" s="574"/>
      <c r="AF37" s="574">
        <v>34</v>
      </c>
      <c r="AG37" s="574"/>
      <c r="AH37" s="574"/>
      <c r="AI37" s="574"/>
      <c r="AJ37" s="574">
        <v>151</v>
      </c>
      <c r="AK37" s="574"/>
      <c r="AL37" s="574"/>
      <c r="AM37" s="574"/>
      <c r="AN37" s="574">
        <v>24</v>
      </c>
      <c r="AO37" s="574"/>
      <c r="AP37" s="574"/>
      <c r="AQ37" s="574"/>
      <c r="AR37" s="574">
        <v>312</v>
      </c>
      <c r="AS37" s="574"/>
      <c r="AT37" s="574"/>
      <c r="AU37" s="574"/>
      <c r="AV37" s="601" t="s">
        <v>582</v>
      </c>
      <c r="AW37" s="601"/>
      <c r="AX37" s="601"/>
      <c r="AY37" s="601"/>
      <c r="AZ37" s="10"/>
      <c r="BA37" s="10"/>
      <c r="BB37" s="10"/>
      <c r="BC37" s="10"/>
      <c r="BD37" s="10"/>
      <c r="BE37" s="10"/>
      <c r="BF37" s="10"/>
      <c r="BG37" s="10"/>
    </row>
    <row r="38" spans="1:59" ht="18.75" customHeight="1">
      <c r="A38" s="8"/>
      <c r="B38" s="8"/>
      <c r="C38" s="10"/>
      <c r="D38" s="13"/>
      <c r="E38" s="10"/>
      <c r="F38" s="13"/>
      <c r="G38" s="10"/>
      <c r="H38" s="13"/>
      <c r="I38" s="11"/>
      <c r="J38" s="11"/>
      <c r="K38" s="10"/>
      <c r="L38" s="13"/>
      <c r="M38" s="8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</row>
    <row r="39" spans="1:59" ht="16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24"/>
      <c r="AV39" s="24"/>
      <c r="AW39" s="15"/>
      <c r="AX39" s="24"/>
      <c r="AY39" s="15"/>
      <c r="AZ39" s="24"/>
      <c r="BA39" s="15"/>
      <c r="BB39" s="24"/>
      <c r="BC39" s="15"/>
      <c r="BD39" s="24"/>
      <c r="BE39" s="24"/>
      <c r="BF39" s="24"/>
      <c r="BG39" s="24"/>
    </row>
    <row r="40" spans="1:59" ht="15" customHeight="1" thickBot="1">
      <c r="A40" s="101" t="s">
        <v>40</v>
      </c>
      <c r="B40" s="8"/>
      <c r="C40" s="10"/>
      <c r="D40" s="13"/>
      <c r="E40" s="10"/>
      <c r="F40" s="13"/>
      <c r="G40" s="11"/>
      <c r="H40" s="11"/>
      <c r="I40" s="11"/>
      <c r="J40" s="11"/>
      <c r="K40" s="10"/>
      <c r="L40" s="10"/>
      <c r="M40" s="8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</row>
    <row r="41" spans="1:59" ht="15" customHeight="1">
      <c r="A41" s="499" t="s">
        <v>41</v>
      </c>
      <c r="B41" s="520"/>
      <c r="C41" s="520"/>
      <c r="D41" s="520"/>
      <c r="E41" s="520"/>
      <c r="F41" s="525" t="s">
        <v>571</v>
      </c>
      <c r="G41" s="525"/>
      <c r="H41" s="525"/>
      <c r="I41" s="525"/>
      <c r="J41" s="525"/>
      <c r="K41" s="525" t="s">
        <v>570</v>
      </c>
      <c r="L41" s="520"/>
      <c r="M41" s="520"/>
      <c r="N41" s="520"/>
      <c r="O41" s="520"/>
      <c r="P41" s="525" t="s">
        <v>569</v>
      </c>
      <c r="Q41" s="520"/>
      <c r="R41" s="520"/>
      <c r="S41" s="520"/>
      <c r="T41" s="520"/>
      <c r="U41" s="525" t="s">
        <v>568</v>
      </c>
      <c r="V41" s="520"/>
      <c r="W41" s="520"/>
      <c r="X41" s="520"/>
      <c r="Y41" s="520"/>
      <c r="Z41" s="525" t="s">
        <v>567</v>
      </c>
      <c r="AA41" s="520"/>
      <c r="AB41" s="520"/>
      <c r="AC41" s="520"/>
      <c r="AD41" s="520"/>
      <c r="AE41" s="525" t="s">
        <v>566</v>
      </c>
      <c r="AF41" s="520"/>
      <c r="AG41" s="520"/>
      <c r="AH41" s="520"/>
      <c r="AI41" s="520"/>
      <c r="AJ41" s="525" t="s">
        <v>565</v>
      </c>
      <c r="AK41" s="520"/>
      <c r="AL41" s="520"/>
      <c r="AM41" s="520"/>
      <c r="AN41" s="520"/>
      <c r="AO41" s="520" t="s">
        <v>130</v>
      </c>
      <c r="AP41" s="520"/>
      <c r="AQ41" s="520"/>
      <c r="AR41" s="520"/>
      <c r="AS41" s="497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</row>
    <row r="42" spans="1:59" ht="15" customHeight="1">
      <c r="A42" s="502"/>
      <c r="B42" s="521"/>
      <c r="C42" s="521"/>
      <c r="D42" s="521"/>
      <c r="E42" s="521"/>
      <c r="F42" s="575"/>
      <c r="G42" s="575"/>
      <c r="H42" s="575"/>
      <c r="I42" s="575"/>
      <c r="J42" s="575"/>
      <c r="K42" s="521"/>
      <c r="L42" s="521"/>
      <c r="M42" s="521"/>
      <c r="N42" s="521"/>
      <c r="O42" s="521"/>
      <c r="P42" s="521"/>
      <c r="Q42" s="521"/>
      <c r="R42" s="521"/>
      <c r="S42" s="521"/>
      <c r="T42" s="521"/>
      <c r="U42" s="521"/>
      <c r="V42" s="521"/>
      <c r="W42" s="521"/>
      <c r="X42" s="521"/>
      <c r="Y42" s="521"/>
      <c r="Z42" s="521"/>
      <c r="AA42" s="521"/>
      <c r="AB42" s="521"/>
      <c r="AC42" s="521"/>
      <c r="AD42" s="521"/>
      <c r="AE42" s="521"/>
      <c r="AF42" s="521"/>
      <c r="AG42" s="521"/>
      <c r="AH42" s="521"/>
      <c r="AI42" s="521"/>
      <c r="AJ42" s="521"/>
      <c r="AK42" s="521"/>
      <c r="AL42" s="521"/>
      <c r="AM42" s="521"/>
      <c r="AN42" s="521"/>
      <c r="AO42" s="521"/>
      <c r="AP42" s="521"/>
      <c r="AQ42" s="521"/>
      <c r="AR42" s="521"/>
      <c r="AS42" s="500"/>
      <c r="AT42" s="82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</row>
    <row r="43" spans="1:46" ht="16.5" customHeight="1">
      <c r="A43" s="496">
        <v>20</v>
      </c>
      <c r="B43" s="496"/>
      <c r="C43" s="496"/>
      <c r="D43" s="496"/>
      <c r="E43" s="496"/>
      <c r="F43" s="496">
        <v>147</v>
      </c>
      <c r="G43" s="496"/>
      <c r="H43" s="496"/>
      <c r="I43" s="496"/>
      <c r="J43" s="496"/>
      <c r="K43" s="496">
        <v>1528</v>
      </c>
      <c r="L43" s="496"/>
      <c r="M43" s="496"/>
      <c r="N43" s="496"/>
      <c r="O43" s="496"/>
      <c r="P43" s="496">
        <v>18</v>
      </c>
      <c r="Q43" s="496"/>
      <c r="R43" s="496"/>
      <c r="S43" s="496"/>
      <c r="T43" s="496"/>
      <c r="U43" s="496">
        <v>111</v>
      </c>
      <c r="V43" s="496"/>
      <c r="W43" s="496"/>
      <c r="X43" s="496"/>
      <c r="Y43" s="496"/>
      <c r="Z43" s="496">
        <v>82</v>
      </c>
      <c r="AA43" s="496"/>
      <c r="AB43" s="496"/>
      <c r="AC43" s="496"/>
      <c r="AD43" s="496"/>
      <c r="AE43" s="496">
        <v>73</v>
      </c>
      <c r="AF43" s="496"/>
      <c r="AG43" s="496"/>
      <c r="AH43" s="496"/>
      <c r="AI43" s="496"/>
      <c r="AJ43" s="496">
        <v>45</v>
      </c>
      <c r="AK43" s="496"/>
      <c r="AL43" s="496"/>
      <c r="AM43" s="496"/>
      <c r="AN43" s="496"/>
      <c r="AO43" s="602">
        <v>42</v>
      </c>
      <c r="AP43" s="603"/>
      <c r="AQ43" s="603"/>
      <c r="AR43" s="603"/>
      <c r="AS43" s="495"/>
      <c r="AT43" s="10"/>
    </row>
    <row r="44" spans="1:46" ht="16.5" customHeight="1">
      <c r="A44" s="496">
        <v>12</v>
      </c>
      <c r="B44" s="496"/>
      <c r="C44" s="496"/>
      <c r="D44" s="496"/>
      <c r="E44" s="496"/>
      <c r="F44" s="496">
        <v>161</v>
      </c>
      <c r="G44" s="496"/>
      <c r="H44" s="496"/>
      <c r="I44" s="496"/>
      <c r="J44" s="496"/>
      <c r="K44" s="496">
        <v>428</v>
      </c>
      <c r="L44" s="496"/>
      <c r="M44" s="496"/>
      <c r="N44" s="496"/>
      <c r="O44" s="496"/>
      <c r="P44" s="496">
        <v>30</v>
      </c>
      <c r="Q44" s="496"/>
      <c r="R44" s="496"/>
      <c r="S44" s="496"/>
      <c r="T44" s="496"/>
      <c r="U44" s="496">
        <v>129</v>
      </c>
      <c r="V44" s="496"/>
      <c r="W44" s="496"/>
      <c r="X44" s="496"/>
      <c r="Y44" s="496"/>
      <c r="Z44" s="496">
        <v>80</v>
      </c>
      <c r="AA44" s="496"/>
      <c r="AB44" s="496"/>
      <c r="AC44" s="496"/>
      <c r="AD44" s="496"/>
      <c r="AE44" s="496">
        <v>67</v>
      </c>
      <c r="AF44" s="496"/>
      <c r="AG44" s="496"/>
      <c r="AH44" s="496"/>
      <c r="AI44" s="496"/>
      <c r="AJ44" s="496">
        <v>26</v>
      </c>
      <c r="AK44" s="496"/>
      <c r="AL44" s="496"/>
      <c r="AM44" s="496"/>
      <c r="AN44" s="496"/>
      <c r="AO44" s="602">
        <v>46</v>
      </c>
      <c r="AP44" s="603"/>
      <c r="AQ44" s="603"/>
      <c r="AR44" s="603"/>
      <c r="AS44" s="495"/>
      <c r="AT44" s="9"/>
    </row>
    <row r="45" spans="1:46" ht="16.5" customHeight="1">
      <c r="A45" s="496">
        <v>15</v>
      </c>
      <c r="B45" s="496"/>
      <c r="C45" s="496"/>
      <c r="D45" s="496"/>
      <c r="E45" s="496"/>
      <c r="F45" s="496">
        <v>205</v>
      </c>
      <c r="G45" s="496"/>
      <c r="H45" s="496"/>
      <c r="I45" s="496"/>
      <c r="J45" s="496"/>
      <c r="K45" s="496">
        <v>354</v>
      </c>
      <c r="L45" s="496"/>
      <c r="M45" s="496"/>
      <c r="N45" s="496"/>
      <c r="O45" s="496"/>
      <c r="P45" s="496">
        <v>18</v>
      </c>
      <c r="Q45" s="496"/>
      <c r="R45" s="496"/>
      <c r="S45" s="496"/>
      <c r="T45" s="496"/>
      <c r="U45" s="496">
        <v>97</v>
      </c>
      <c r="V45" s="496"/>
      <c r="W45" s="496"/>
      <c r="X45" s="496"/>
      <c r="Y45" s="496"/>
      <c r="Z45" s="496">
        <v>65</v>
      </c>
      <c r="AA45" s="496"/>
      <c r="AB45" s="496"/>
      <c r="AC45" s="496"/>
      <c r="AD45" s="496"/>
      <c r="AE45" s="496">
        <v>64</v>
      </c>
      <c r="AF45" s="496"/>
      <c r="AG45" s="496"/>
      <c r="AH45" s="496"/>
      <c r="AI45" s="496"/>
      <c r="AJ45" s="496">
        <v>44</v>
      </c>
      <c r="AK45" s="496"/>
      <c r="AL45" s="496"/>
      <c r="AM45" s="496"/>
      <c r="AN45" s="496"/>
      <c r="AO45" s="496">
        <v>112</v>
      </c>
      <c r="AP45" s="496"/>
      <c r="AQ45" s="496"/>
      <c r="AR45" s="496"/>
      <c r="AS45" s="496"/>
      <c r="AT45" s="102"/>
    </row>
    <row r="46" spans="1:46" ht="16.5" customHeight="1">
      <c r="A46" s="496">
        <v>6</v>
      </c>
      <c r="B46" s="496"/>
      <c r="C46" s="496"/>
      <c r="D46" s="496"/>
      <c r="E46" s="496"/>
      <c r="F46" s="496">
        <v>194</v>
      </c>
      <c r="G46" s="496"/>
      <c r="H46" s="496"/>
      <c r="I46" s="496"/>
      <c r="J46" s="496"/>
      <c r="K46" s="496">
        <v>437</v>
      </c>
      <c r="L46" s="496"/>
      <c r="M46" s="496"/>
      <c r="N46" s="496"/>
      <c r="O46" s="496"/>
      <c r="P46" s="496">
        <v>22</v>
      </c>
      <c r="Q46" s="496"/>
      <c r="R46" s="496"/>
      <c r="S46" s="496"/>
      <c r="T46" s="496"/>
      <c r="U46" s="496">
        <v>161</v>
      </c>
      <c r="V46" s="496"/>
      <c r="W46" s="496"/>
      <c r="X46" s="496"/>
      <c r="Y46" s="496"/>
      <c r="Z46" s="496">
        <v>88</v>
      </c>
      <c r="AA46" s="496"/>
      <c r="AB46" s="496"/>
      <c r="AC46" s="496"/>
      <c r="AD46" s="496"/>
      <c r="AE46" s="496">
        <v>53</v>
      </c>
      <c r="AF46" s="496"/>
      <c r="AG46" s="496"/>
      <c r="AH46" s="496"/>
      <c r="AI46" s="496"/>
      <c r="AJ46" s="496">
        <v>30</v>
      </c>
      <c r="AK46" s="496"/>
      <c r="AL46" s="496"/>
      <c r="AM46" s="496"/>
      <c r="AN46" s="496"/>
      <c r="AO46" s="602">
        <v>72</v>
      </c>
      <c r="AP46" s="603"/>
      <c r="AQ46" s="603"/>
      <c r="AR46" s="603"/>
      <c r="AS46" s="495"/>
      <c r="AT46" s="82"/>
    </row>
    <row r="47" spans="1:46" ht="16.5" customHeight="1">
      <c r="A47" s="518">
        <v>3</v>
      </c>
      <c r="B47" s="518"/>
      <c r="C47" s="518"/>
      <c r="D47" s="518"/>
      <c r="E47" s="518"/>
      <c r="F47" s="518">
        <v>182</v>
      </c>
      <c r="G47" s="518"/>
      <c r="H47" s="518"/>
      <c r="I47" s="518"/>
      <c r="J47" s="518"/>
      <c r="K47" s="518">
        <v>314</v>
      </c>
      <c r="L47" s="518"/>
      <c r="M47" s="518"/>
      <c r="N47" s="518"/>
      <c r="O47" s="518"/>
      <c r="P47" s="518">
        <v>18</v>
      </c>
      <c r="Q47" s="518"/>
      <c r="R47" s="518"/>
      <c r="S47" s="518"/>
      <c r="T47" s="518"/>
      <c r="U47" s="518">
        <v>100</v>
      </c>
      <c r="V47" s="518"/>
      <c r="W47" s="518"/>
      <c r="X47" s="518"/>
      <c r="Y47" s="518"/>
      <c r="Z47" s="518">
        <v>84</v>
      </c>
      <c r="AA47" s="518"/>
      <c r="AB47" s="518"/>
      <c r="AC47" s="518"/>
      <c r="AD47" s="518"/>
      <c r="AE47" s="518">
        <v>83</v>
      </c>
      <c r="AF47" s="518"/>
      <c r="AG47" s="518"/>
      <c r="AH47" s="518"/>
      <c r="AI47" s="518"/>
      <c r="AJ47" s="518">
        <v>16</v>
      </c>
      <c r="AK47" s="518"/>
      <c r="AL47" s="518"/>
      <c r="AM47" s="518"/>
      <c r="AN47" s="518"/>
      <c r="AO47" s="576">
        <v>118</v>
      </c>
      <c r="AP47" s="577"/>
      <c r="AQ47" s="577"/>
      <c r="AR47" s="577"/>
      <c r="AS47" s="517"/>
      <c r="AT47" s="102"/>
    </row>
    <row r="48" spans="1:43" ht="13.5" customHeight="1">
      <c r="A48" s="12" t="s">
        <v>564</v>
      </c>
      <c r="B48" s="8"/>
      <c r="C48" s="10"/>
      <c r="D48" s="13"/>
      <c r="E48" s="10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</row>
    <row r="49" spans="1:43" ht="16.5" customHeight="1">
      <c r="A49" s="8"/>
      <c r="B49" s="8"/>
      <c r="C49" s="10"/>
      <c r="D49" s="13"/>
      <c r="E49" s="10"/>
      <c r="F49" s="13"/>
      <c r="G49" s="10"/>
      <c r="H49" s="13"/>
      <c r="I49" s="11"/>
      <c r="J49" s="11"/>
      <c r="K49" s="11"/>
      <c r="L49" s="11"/>
      <c r="M49" s="19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</row>
    <row r="50" spans="1:8" ht="13.5" customHeight="1">
      <c r="A50" s="7"/>
      <c r="C50" s="26"/>
      <c r="D50" s="26"/>
      <c r="E50" s="27"/>
      <c r="F50" s="27"/>
      <c r="G50" s="27"/>
      <c r="H50" s="15"/>
    </row>
    <row r="51" spans="3:8" ht="18" customHeight="1">
      <c r="C51" s="8"/>
      <c r="D51" s="8"/>
      <c r="E51" s="8"/>
      <c r="F51" s="8"/>
      <c r="G51" s="8"/>
      <c r="H51" s="8"/>
    </row>
    <row r="52" spans="3:8" ht="18" customHeight="1">
      <c r="C52" s="8"/>
      <c r="D52" s="8"/>
      <c r="E52" s="8"/>
      <c r="F52" s="8"/>
      <c r="G52" s="8"/>
      <c r="H52" s="8"/>
    </row>
    <row r="53" spans="3:8" ht="18" customHeight="1">
      <c r="C53" s="15"/>
      <c r="D53" s="15"/>
      <c r="E53" s="15"/>
      <c r="F53" s="15"/>
      <c r="G53" s="15"/>
      <c r="H53" s="15"/>
    </row>
    <row r="54" spans="3:8" ht="18" customHeight="1">
      <c r="C54" s="13"/>
      <c r="D54" s="13"/>
      <c r="E54" s="13"/>
      <c r="F54" s="13"/>
      <c r="G54" s="13"/>
      <c r="H54" s="13"/>
    </row>
    <row r="55" spans="3:8" ht="18" customHeight="1">
      <c r="C55" s="13"/>
      <c r="D55" s="13"/>
      <c r="E55" s="13"/>
      <c r="F55" s="13"/>
      <c r="G55" s="13"/>
      <c r="H55" s="13"/>
    </row>
    <row r="56" spans="3:8" ht="18" customHeight="1">
      <c r="C56" s="13"/>
      <c r="D56" s="13"/>
      <c r="E56" s="13"/>
      <c r="F56" s="13"/>
      <c r="G56" s="13"/>
      <c r="H56" s="13"/>
    </row>
    <row r="57" spans="3:8" ht="63" customHeight="1">
      <c r="C57" s="14"/>
      <c r="D57" s="14"/>
      <c r="E57" s="14"/>
      <c r="F57" s="14"/>
      <c r="G57" s="14"/>
      <c r="H57" s="14"/>
    </row>
    <row r="58" ht="18" customHeight="1"/>
    <row r="59" spans="3:8" ht="13.5" customHeight="1">
      <c r="C59" s="10"/>
      <c r="D59" s="10"/>
      <c r="E59" s="27"/>
      <c r="F59" s="27"/>
      <c r="G59" s="27"/>
      <c r="H59" s="15"/>
    </row>
    <row r="60" spans="3:8" ht="13.5" customHeight="1">
      <c r="C60" s="11"/>
      <c r="D60" s="11"/>
      <c r="E60" s="19"/>
      <c r="F60" s="19"/>
      <c r="G60" s="27"/>
      <c r="H60" s="13"/>
    </row>
    <row r="61" spans="3:8" ht="13.5" customHeight="1">
      <c r="C61" s="11"/>
      <c r="D61" s="11"/>
      <c r="F61" s="19"/>
      <c r="G61" s="27"/>
      <c r="H61" s="13"/>
    </row>
    <row r="62" spans="3:16" ht="13.5" customHeight="1">
      <c r="C62" s="10"/>
      <c r="D62" s="10"/>
      <c r="F62" s="19"/>
      <c r="G62" s="27"/>
      <c r="H62" s="13"/>
      <c r="I62" s="28"/>
      <c r="L62" s="10"/>
      <c r="M62" s="8"/>
      <c r="N62" s="29"/>
      <c r="O62" s="29"/>
      <c r="P62" s="30"/>
    </row>
    <row r="63" spans="3:16" ht="13.5" customHeight="1">
      <c r="C63" s="10"/>
      <c r="D63" s="10"/>
      <c r="E63" s="27"/>
      <c r="F63" s="27"/>
      <c r="G63" s="27"/>
      <c r="H63" s="15"/>
      <c r="I63" s="28"/>
      <c r="L63" s="10"/>
      <c r="M63" s="8"/>
      <c r="N63" s="29"/>
      <c r="O63" s="29"/>
      <c r="P63" s="30"/>
    </row>
    <row r="64" spans="3:16" ht="13.5" customHeight="1">
      <c r="C64" s="10"/>
      <c r="D64" s="10"/>
      <c r="E64" s="19"/>
      <c r="F64" s="19"/>
      <c r="G64" s="27"/>
      <c r="H64" s="13"/>
      <c r="I64" s="31"/>
      <c r="L64" s="10"/>
      <c r="M64" s="8"/>
      <c r="N64" s="29"/>
      <c r="O64" s="29"/>
      <c r="P64" s="30"/>
    </row>
    <row r="65" spans="3:16" ht="13.5" customHeight="1">
      <c r="C65" s="10"/>
      <c r="D65" s="10"/>
      <c r="F65" s="19"/>
      <c r="G65" s="27"/>
      <c r="H65" s="13"/>
      <c r="I65" s="28"/>
      <c r="L65" s="10"/>
      <c r="M65" s="8"/>
      <c r="N65" s="32"/>
      <c r="O65" s="32"/>
      <c r="P65" s="33"/>
    </row>
    <row r="66" spans="3:16" ht="13.5" customHeight="1">
      <c r="C66" s="10"/>
      <c r="D66" s="10"/>
      <c r="F66" s="19"/>
      <c r="G66" s="27"/>
      <c r="H66" s="13"/>
      <c r="I66" s="28"/>
      <c r="L66" s="13"/>
      <c r="M66" s="8"/>
      <c r="N66" s="32"/>
      <c r="O66" s="32"/>
      <c r="P66" s="33"/>
    </row>
    <row r="67" spans="3:16" ht="13.5" customHeight="1">
      <c r="C67" s="11"/>
      <c r="D67" s="11"/>
      <c r="F67" s="19"/>
      <c r="G67" s="27"/>
      <c r="H67" s="13"/>
      <c r="I67" s="28"/>
      <c r="L67" s="11"/>
      <c r="M67" s="8"/>
      <c r="N67" s="29"/>
      <c r="O67" s="29"/>
      <c r="P67" s="30"/>
    </row>
    <row r="68" spans="3:16" ht="13.5" customHeight="1">
      <c r="C68" s="10"/>
      <c r="D68" s="10"/>
      <c r="E68" s="27"/>
      <c r="F68" s="27"/>
      <c r="G68" s="27"/>
      <c r="H68" s="15"/>
      <c r="I68" s="28"/>
      <c r="L68" s="10"/>
      <c r="M68" s="8"/>
      <c r="N68" s="34"/>
      <c r="O68" s="34"/>
      <c r="P68" s="30"/>
    </row>
    <row r="69" spans="3:16" ht="13.5" customHeight="1">
      <c r="C69" s="15"/>
      <c r="D69" s="15"/>
      <c r="E69" s="19"/>
      <c r="F69" s="19"/>
      <c r="G69" s="27"/>
      <c r="H69" s="13"/>
      <c r="I69" s="31"/>
      <c r="L69" s="8"/>
      <c r="M69" s="35"/>
      <c r="N69" s="29"/>
      <c r="O69" s="29"/>
      <c r="P69" s="30"/>
    </row>
    <row r="70" spans="3:16" ht="13.5" customHeight="1">
      <c r="C70" s="9"/>
      <c r="D70" s="9"/>
      <c r="F70" s="19"/>
      <c r="G70" s="27"/>
      <c r="H70" s="13"/>
      <c r="I70" s="28"/>
      <c r="L70" s="9"/>
      <c r="M70" s="36"/>
      <c r="N70" s="29"/>
      <c r="O70" s="29"/>
      <c r="P70" s="30"/>
    </row>
    <row r="71" spans="3:13" ht="13.5" customHeight="1">
      <c r="C71" s="10"/>
      <c r="D71" s="10"/>
      <c r="F71" s="19"/>
      <c r="G71" s="27"/>
      <c r="H71" s="13"/>
      <c r="I71" s="28"/>
      <c r="L71" s="11"/>
      <c r="M71" s="8"/>
    </row>
    <row r="72" spans="3:13" ht="13.5" customHeight="1">
      <c r="C72" s="10"/>
      <c r="D72" s="10"/>
      <c r="F72" s="19"/>
      <c r="G72" s="27"/>
      <c r="H72" s="13"/>
      <c r="I72" s="28"/>
      <c r="L72" s="11"/>
      <c r="M72" s="8"/>
    </row>
    <row r="73" spans="3:13" ht="13.5" customHeight="1">
      <c r="C73" s="11"/>
      <c r="D73" s="11"/>
      <c r="E73" s="27"/>
      <c r="F73" s="27"/>
      <c r="G73" s="27"/>
      <c r="H73" s="15"/>
      <c r="I73" s="28"/>
      <c r="L73" s="11"/>
      <c r="M73" s="8"/>
    </row>
    <row r="74" spans="3:13" ht="13.5" customHeight="1">
      <c r="C74" s="10"/>
      <c r="D74" s="10"/>
      <c r="E74" s="19"/>
      <c r="F74" s="19"/>
      <c r="G74" s="27"/>
      <c r="H74" s="13"/>
      <c r="I74" s="31"/>
      <c r="L74" s="10"/>
      <c r="M74" s="8"/>
    </row>
    <row r="75" spans="3:13" ht="13.5" customHeight="1">
      <c r="C75" s="15"/>
      <c r="D75" s="15"/>
      <c r="F75" s="19"/>
      <c r="G75" s="27"/>
      <c r="H75" s="13"/>
      <c r="I75" s="28"/>
      <c r="L75" s="15"/>
      <c r="M75" s="8"/>
    </row>
    <row r="76" spans="3:13" ht="13.5" customHeight="1">
      <c r="C76" s="9"/>
      <c r="D76" s="9"/>
      <c r="F76" s="19"/>
      <c r="G76" s="27"/>
      <c r="H76" s="13"/>
      <c r="I76" s="28"/>
      <c r="L76" s="14"/>
      <c r="M76" s="36"/>
    </row>
    <row r="77" spans="3:13" ht="13.5" customHeight="1">
      <c r="C77" s="10"/>
      <c r="D77" s="10"/>
      <c r="E77" s="27"/>
      <c r="F77" s="27"/>
      <c r="G77" s="27"/>
      <c r="H77" s="15"/>
      <c r="I77" s="28"/>
      <c r="L77" s="10"/>
      <c r="M77" s="8"/>
    </row>
    <row r="78" spans="3:13" ht="13.5" customHeight="1">
      <c r="C78" s="10"/>
      <c r="D78" s="10"/>
      <c r="E78" s="19"/>
      <c r="F78" s="19"/>
      <c r="G78" s="27"/>
      <c r="H78" s="13"/>
      <c r="I78" s="31"/>
      <c r="L78" s="10"/>
      <c r="M78" s="8"/>
    </row>
    <row r="79" spans="3:13" ht="13.5" customHeight="1">
      <c r="C79" s="10"/>
      <c r="D79" s="10"/>
      <c r="F79" s="19"/>
      <c r="G79" s="27"/>
      <c r="H79" s="13"/>
      <c r="I79" s="28"/>
      <c r="L79" s="13"/>
      <c r="M79" s="8"/>
    </row>
    <row r="80" spans="3:13" ht="13.5" customHeight="1">
      <c r="C80" s="10"/>
      <c r="D80" s="10"/>
      <c r="E80" s="27"/>
      <c r="F80" s="27"/>
      <c r="G80" s="27"/>
      <c r="H80" s="15"/>
      <c r="I80" s="28"/>
      <c r="L80" s="11"/>
      <c r="M80" s="8"/>
    </row>
    <row r="81" spans="3:13" ht="13.5" customHeight="1">
      <c r="C81" s="11"/>
      <c r="D81" s="11"/>
      <c r="E81" s="19"/>
      <c r="F81" s="19"/>
      <c r="G81" s="27"/>
      <c r="H81" s="13"/>
      <c r="I81" s="31"/>
      <c r="L81" s="37"/>
      <c r="M81" s="8"/>
    </row>
    <row r="82" spans="3:13" ht="13.5" customHeight="1">
      <c r="C82" s="10"/>
      <c r="D82" s="10"/>
      <c r="F82" s="19"/>
      <c r="G82" s="27"/>
      <c r="H82" s="13"/>
      <c r="I82" s="28"/>
      <c r="L82" s="10"/>
      <c r="M82" s="8"/>
    </row>
    <row r="83" spans="3:13" ht="13.5" customHeight="1">
      <c r="C83" s="10"/>
      <c r="D83" s="10"/>
      <c r="E83" s="27"/>
      <c r="F83" s="27"/>
      <c r="G83" s="27"/>
      <c r="H83" s="15"/>
      <c r="I83" s="28"/>
      <c r="L83" s="13"/>
      <c r="M83" s="8"/>
    </row>
    <row r="84" spans="3:13" ht="13.5" customHeight="1">
      <c r="C84" s="11"/>
      <c r="D84" s="11"/>
      <c r="E84" s="19"/>
      <c r="F84" s="19"/>
      <c r="G84" s="27"/>
      <c r="H84" s="13"/>
      <c r="I84" s="31"/>
      <c r="L84" s="10"/>
      <c r="M84" s="8"/>
    </row>
    <row r="85" spans="3:13" ht="13.5" customHeight="1">
      <c r="C85" s="10"/>
      <c r="D85" s="10"/>
      <c r="F85" s="19"/>
      <c r="G85" s="27"/>
      <c r="H85" s="13"/>
      <c r="I85" s="28"/>
      <c r="L85" s="13"/>
      <c r="M85" s="8"/>
    </row>
    <row r="86" spans="6:9" ht="13.5" customHeight="1">
      <c r="F86" s="19"/>
      <c r="G86" s="27"/>
      <c r="H86" s="10"/>
      <c r="I86" s="28"/>
    </row>
    <row r="87" spans="6:9" ht="13.5" customHeight="1">
      <c r="F87" s="19"/>
      <c r="G87" s="27"/>
      <c r="H87" s="13"/>
      <c r="I87" s="28"/>
    </row>
    <row r="88" spans="6:9" ht="13.5" customHeight="1">
      <c r="F88" s="19"/>
      <c r="G88" s="27"/>
      <c r="H88" s="13"/>
      <c r="I88" s="28"/>
    </row>
    <row r="89" spans="6:9" ht="13.5" customHeight="1">
      <c r="F89" s="19"/>
      <c r="G89" s="27"/>
      <c r="H89" s="13"/>
      <c r="I89" s="28"/>
    </row>
    <row r="90" spans="6:9" ht="13.5" customHeight="1">
      <c r="F90" s="19"/>
      <c r="G90" s="27"/>
      <c r="H90" s="13"/>
      <c r="I90" s="28"/>
    </row>
    <row r="91" spans="5:9" ht="13.5" customHeight="1">
      <c r="E91" s="27"/>
      <c r="F91" s="27"/>
      <c r="G91" s="27"/>
      <c r="H91" s="15"/>
      <c r="I91" s="28"/>
    </row>
    <row r="92" spans="5:9" ht="13.5" customHeight="1">
      <c r="E92" s="19"/>
      <c r="F92" s="19"/>
      <c r="G92" s="27"/>
      <c r="H92" s="13"/>
      <c r="I92" s="31"/>
    </row>
    <row r="93" spans="6:9" ht="13.5" customHeight="1">
      <c r="F93" s="19"/>
      <c r="G93" s="27"/>
      <c r="H93" s="13"/>
      <c r="I93" s="28"/>
    </row>
    <row r="94" spans="5:9" ht="4.5" customHeight="1">
      <c r="E94" s="27"/>
      <c r="F94" s="27"/>
      <c r="G94" s="27"/>
      <c r="H94" s="10"/>
      <c r="I94" s="28"/>
    </row>
    <row r="95" spans="5:9" ht="11.25" customHeight="1">
      <c r="E95" s="19"/>
      <c r="F95" s="19"/>
      <c r="G95" s="27"/>
      <c r="H95" s="13"/>
      <c r="I95" s="31"/>
    </row>
    <row r="96" spans="6:9" ht="11.25" customHeight="1">
      <c r="F96" s="19"/>
      <c r="G96" s="27"/>
      <c r="H96" s="13"/>
      <c r="I96" s="15"/>
    </row>
    <row r="97" ht="11.25" customHeight="1">
      <c r="E97" s="38"/>
    </row>
    <row r="98" ht="11.25" customHeight="1">
      <c r="E98" s="38"/>
    </row>
    <row r="99" ht="11.25" customHeight="1"/>
  </sheetData>
  <sheetProtection/>
  <mergeCells count="401">
    <mergeCell ref="Z46:AD46"/>
    <mergeCell ref="Z44:AD44"/>
    <mergeCell ref="AO45:AS45"/>
    <mergeCell ref="AJ46:AN46"/>
    <mergeCell ref="AO46:AS46"/>
    <mergeCell ref="AE45:AI45"/>
    <mergeCell ref="AE44:AI44"/>
    <mergeCell ref="AO44:AS44"/>
    <mergeCell ref="AK9:AM9"/>
    <mergeCell ref="AN9:AP9"/>
    <mergeCell ref="AK15:AM15"/>
    <mergeCell ref="AN15:AP15"/>
    <mergeCell ref="AK14:AM14"/>
    <mergeCell ref="AN10:AP10"/>
    <mergeCell ref="AN12:AP12"/>
    <mergeCell ref="AK13:AM13"/>
    <mergeCell ref="AK10:AM10"/>
    <mergeCell ref="AK11:AM11"/>
    <mergeCell ref="AB7:AG7"/>
    <mergeCell ref="AH7:AJ7"/>
    <mergeCell ref="AB9:AG9"/>
    <mergeCell ref="AH9:AJ9"/>
    <mergeCell ref="AK23:AM23"/>
    <mergeCell ref="AN23:AP23"/>
    <mergeCell ref="AK16:AM16"/>
    <mergeCell ref="AN16:AP16"/>
    <mergeCell ref="AN22:AP22"/>
    <mergeCell ref="AH11:AJ11"/>
    <mergeCell ref="AQ23:AS23"/>
    <mergeCell ref="AH22:AJ22"/>
    <mergeCell ref="AJ43:AN43"/>
    <mergeCell ref="AO43:AS43"/>
    <mergeCell ref="AH23:AJ23"/>
    <mergeCell ref="AR35:AU35"/>
    <mergeCell ref="AT23:AV23"/>
    <mergeCell ref="AJ34:AM34"/>
    <mergeCell ref="AR31:AU32"/>
    <mergeCell ref="AV34:AY34"/>
    <mergeCell ref="AV35:AY35"/>
    <mergeCell ref="AV37:AY37"/>
    <mergeCell ref="AB15:AG15"/>
    <mergeCell ref="AH15:AJ15"/>
    <mergeCell ref="AH19:AJ19"/>
    <mergeCell ref="AH16:AJ16"/>
    <mergeCell ref="AH17:AJ17"/>
    <mergeCell ref="AH18:AJ18"/>
    <mergeCell ref="AT17:AV17"/>
    <mergeCell ref="AW17:AY17"/>
    <mergeCell ref="V12:X12"/>
    <mergeCell ref="V13:X13"/>
    <mergeCell ref="AH10:AJ10"/>
    <mergeCell ref="AV36:AY36"/>
    <mergeCell ref="AQ15:AS15"/>
    <mergeCell ref="AT15:AV15"/>
    <mergeCell ref="AW15:AY15"/>
    <mergeCell ref="AW18:AY18"/>
    <mergeCell ref="AK19:AM19"/>
    <mergeCell ref="AN19:AP19"/>
    <mergeCell ref="A46:E46"/>
    <mergeCell ref="F46:J46"/>
    <mergeCell ref="K46:O46"/>
    <mergeCell ref="P46:T46"/>
    <mergeCell ref="G7:I7"/>
    <mergeCell ref="J7:L7"/>
    <mergeCell ref="M7:O7"/>
    <mergeCell ref="P7:R7"/>
    <mergeCell ref="S7:U7"/>
    <mergeCell ref="P21:R21"/>
    <mergeCell ref="V7:X7"/>
    <mergeCell ref="AT9:AV9"/>
    <mergeCell ref="AW9:AY9"/>
    <mergeCell ref="AQ9:AS9"/>
    <mergeCell ref="AK7:AM7"/>
    <mergeCell ref="AN7:AP7"/>
    <mergeCell ref="V8:X8"/>
    <mergeCell ref="AH8:AJ8"/>
    <mergeCell ref="AT8:AV8"/>
    <mergeCell ref="AW8:AY8"/>
    <mergeCell ref="S21:U21"/>
    <mergeCell ref="V21:X21"/>
    <mergeCell ref="AB21:AG21"/>
    <mergeCell ref="S9:U9"/>
    <mergeCell ref="V9:X9"/>
    <mergeCell ref="P15:R15"/>
    <mergeCell ref="S15:U15"/>
    <mergeCell ref="V15:X15"/>
    <mergeCell ref="S14:U14"/>
    <mergeCell ref="V10:X10"/>
    <mergeCell ref="V11:X11"/>
    <mergeCell ref="S10:U10"/>
    <mergeCell ref="S11:U11"/>
    <mergeCell ref="M21:O21"/>
    <mergeCell ref="A15:F15"/>
    <mergeCell ref="G15:I15"/>
    <mergeCell ref="J15:L15"/>
    <mergeCell ref="M15:O15"/>
    <mergeCell ref="J20:L20"/>
    <mergeCell ref="G19:I19"/>
    <mergeCell ref="G9:I9"/>
    <mergeCell ref="J9:L9"/>
    <mergeCell ref="M9:O9"/>
    <mergeCell ref="M17:O17"/>
    <mergeCell ref="M18:O18"/>
    <mergeCell ref="M19:O19"/>
    <mergeCell ref="J10:L10"/>
    <mergeCell ref="P9:R9"/>
    <mergeCell ref="S12:U12"/>
    <mergeCell ref="S13:U13"/>
    <mergeCell ref="AQ19:AS19"/>
    <mergeCell ref="AT19:AV19"/>
    <mergeCell ref="AN14:AP14"/>
    <mergeCell ref="AQ14:AS14"/>
    <mergeCell ref="AT14:AV14"/>
    <mergeCell ref="AN13:AP13"/>
    <mergeCell ref="AQ13:AS13"/>
    <mergeCell ref="AW19:AY19"/>
    <mergeCell ref="AK18:AM18"/>
    <mergeCell ref="AN18:AP18"/>
    <mergeCell ref="AQ18:AS18"/>
    <mergeCell ref="AT18:AV18"/>
    <mergeCell ref="AW16:AY16"/>
    <mergeCell ref="AK17:AM17"/>
    <mergeCell ref="AN17:AP17"/>
    <mergeCell ref="AQ17:AS17"/>
    <mergeCell ref="AQ16:AS16"/>
    <mergeCell ref="AT16:AV16"/>
    <mergeCell ref="AW14:AY14"/>
    <mergeCell ref="AW10:AY10"/>
    <mergeCell ref="AW11:AY11"/>
    <mergeCell ref="AW12:AY12"/>
    <mergeCell ref="AW13:AY13"/>
    <mergeCell ref="AQ10:AS10"/>
    <mergeCell ref="AT13:AV13"/>
    <mergeCell ref="AQ22:AS22"/>
    <mergeCell ref="AT10:AV10"/>
    <mergeCell ref="AN11:AP11"/>
    <mergeCell ref="AQ11:AS11"/>
    <mergeCell ref="AT11:AV11"/>
    <mergeCell ref="AT22:AV22"/>
    <mergeCell ref="AQ12:AS12"/>
    <mergeCell ref="AT12:AV12"/>
    <mergeCell ref="AN21:AP21"/>
    <mergeCell ref="AQ21:AS21"/>
    <mergeCell ref="AH12:AJ12"/>
    <mergeCell ref="AH13:AJ13"/>
    <mergeCell ref="AH14:AJ14"/>
    <mergeCell ref="AH20:AJ20"/>
    <mergeCell ref="AK12:AM12"/>
    <mergeCell ref="AH21:AJ21"/>
    <mergeCell ref="AW6:AY6"/>
    <mergeCell ref="AW7:AY7"/>
    <mergeCell ref="AQ7:AS7"/>
    <mergeCell ref="AT7:AV7"/>
    <mergeCell ref="AQ6:AS6"/>
    <mergeCell ref="AT6:AV6"/>
    <mergeCell ref="AW20:AY20"/>
    <mergeCell ref="AB6:AG6"/>
    <mergeCell ref="AH6:AJ6"/>
    <mergeCell ref="AK6:AM6"/>
    <mergeCell ref="AN6:AP6"/>
    <mergeCell ref="M6:O6"/>
    <mergeCell ref="P6:R6"/>
    <mergeCell ref="S6:U6"/>
    <mergeCell ref="V6:X6"/>
    <mergeCell ref="P20:R20"/>
    <mergeCell ref="AB22:AG22"/>
    <mergeCell ref="AB23:AG23"/>
    <mergeCell ref="AB10:AG10"/>
    <mergeCell ref="S22:U22"/>
    <mergeCell ref="V16:X16"/>
    <mergeCell ref="V17:X17"/>
    <mergeCell ref="AB19:AG19"/>
    <mergeCell ref="AB20:AG20"/>
    <mergeCell ref="V19:X19"/>
    <mergeCell ref="S16:U16"/>
    <mergeCell ref="G6:I6"/>
    <mergeCell ref="J6:L6"/>
    <mergeCell ref="AB17:AG17"/>
    <mergeCell ref="AB18:AG18"/>
    <mergeCell ref="AB12:AG12"/>
    <mergeCell ref="AB13:AG13"/>
    <mergeCell ref="AB14:AG14"/>
    <mergeCell ref="AB16:AG16"/>
    <mergeCell ref="V18:X18"/>
    <mergeCell ref="AB11:AG11"/>
    <mergeCell ref="V22:X22"/>
    <mergeCell ref="V23:X23"/>
    <mergeCell ref="S20:U20"/>
    <mergeCell ref="V20:X20"/>
    <mergeCell ref="M23:O23"/>
    <mergeCell ref="P22:R22"/>
    <mergeCell ref="P23:R23"/>
    <mergeCell ref="S23:U23"/>
    <mergeCell ref="M22:O22"/>
    <mergeCell ref="M20:O20"/>
    <mergeCell ref="P19:R19"/>
    <mergeCell ref="S17:U17"/>
    <mergeCell ref="S18:U18"/>
    <mergeCell ref="S19:U19"/>
    <mergeCell ref="M14:O14"/>
    <mergeCell ref="P14:R14"/>
    <mergeCell ref="M16:O16"/>
    <mergeCell ref="P13:R13"/>
    <mergeCell ref="M10:O10"/>
    <mergeCell ref="M11:O11"/>
    <mergeCell ref="M12:O12"/>
    <mergeCell ref="M13:O13"/>
    <mergeCell ref="P18:R18"/>
    <mergeCell ref="J11:L11"/>
    <mergeCell ref="J12:L12"/>
    <mergeCell ref="J13:L13"/>
    <mergeCell ref="J23:L23"/>
    <mergeCell ref="J21:L21"/>
    <mergeCell ref="J14:L14"/>
    <mergeCell ref="J16:L16"/>
    <mergeCell ref="J17:L17"/>
    <mergeCell ref="J18:L18"/>
    <mergeCell ref="J19:L19"/>
    <mergeCell ref="G18:I18"/>
    <mergeCell ref="G21:I21"/>
    <mergeCell ref="G20:I20"/>
    <mergeCell ref="J22:L22"/>
    <mergeCell ref="G22:I22"/>
    <mergeCell ref="G13:I13"/>
    <mergeCell ref="G14:I14"/>
    <mergeCell ref="G16:I16"/>
    <mergeCell ref="G17:I17"/>
    <mergeCell ref="A47:E47"/>
    <mergeCell ref="F47:J47"/>
    <mergeCell ref="H37:K37"/>
    <mergeCell ref="A31:G32"/>
    <mergeCell ref="H31:K32"/>
    <mergeCell ref="K45:O45"/>
    <mergeCell ref="A37:G37"/>
    <mergeCell ref="F43:J43"/>
    <mergeCell ref="K43:O43"/>
    <mergeCell ref="A43:E43"/>
    <mergeCell ref="G23:I23"/>
    <mergeCell ref="A6:F6"/>
    <mergeCell ref="A8:F8"/>
    <mergeCell ref="A10:F10"/>
    <mergeCell ref="A9:F9"/>
    <mergeCell ref="A7:F7"/>
    <mergeCell ref="G10:I10"/>
    <mergeCell ref="G11:I11"/>
    <mergeCell ref="G12:I12"/>
    <mergeCell ref="A23:F23"/>
    <mergeCell ref="A21:F21"/>
    <mergeCell ref="A22:F22"/>
    <mergeCell ref="A16:F16"/>
    <mergeCell ref="A17:F17"/>
    <mergeCell ref="A18:F18"/>
    <mergeCell ref="A19:F19"/>
    <mergeCell ref="A20:F20"/>
    <mergeCell ref="A11:F11"/>
    <mergeCell ref="A12:F12"/>
    <mergeCell ref="A13:F13"/>
    <mergeCell ref="A14:F14"/>
    <mergeCell ref="AW21:AY21"/>
    <mergeCell ref="AK20:AM20"/>
    <mergeCell ref="AT20:AV20"/>
    <mergeCell ref="AN20:AP20"/>
    <mergeCell ref="AQ20:AS20"/>
    <mergeCell ref="AK21:AM21"/>
    <mergeCell ref="AT21:AV21"/>
    <mergeCell ref="M5:O5"/>
    <mergeCell ref="M4:R4"/>
    <mergeCell ref="G4:L4"/>
    <mergeCell ref="AW22:AY22"/>
    <mergeCell ref="AB4:AG5"/>
    <mergeCell ref="AH4:AM4"/>
    <mergeCell ref="P5:R5"/>
    <mergeCell ref="S5:U5"/>
    <mergeCell ref="V5:X5"/>
    <mergeCell ref="AH5:AJ5"/>
    <mergeCell ref="AW23:AY23"/>
    <mergeCell ref="AK22:AM22"/>
    <mergeCell ref="AN4:AS4"/>
    <mergeCell ref="AT4:AY4"/>
    <mergeCell ref="AK5:AM5"/>
    <mergeCell ref="AN5:AP5"/>
    <mergeCell ref="AQ5:AS5"/>
    <mergeCell ref="AT5:AV5"/>
    <mergeCell ref="AW5:AY5"/>
    <mergeCell ref="A4:F5"/>
    <mergeCell ref="G5:I5"/>
    <mergeCell ref="J5:L5"/>
    <mergeCell ref="A45:E45"/>
    <mergeCell ref="F45:J45"/>
    <mergeCell ref="H33:K33"/>
    <mergeCell ref="L33:O33"/>
    <mergeCell ref="A36:G36"/>
    <mergeCell ref="L31:O32"/>
    <mergeCell ref="K41:O42"/>
    <mergeCell ref="F41:J42"/>
    <mergeCell ref="P41:T42"/>
    <mergeCell ref="T33:W33"/>
    <mergeCell ref="H34:K34"/>
    <mergeCell ref="T35:W35"/>
    <mergeCell ref="H36:K36"/>
    <mergeCell ref="L36:O36"/>
    <mergeCell ref="L35:O35"/>
    <mergeCell ref="P36:S36"/>
    <mergeCell ref="T36:W36"/>
    <mergeCell ref="A44:E44"/>
    <mergeCell ref="F44:J44"/>
    <mergeCell ref="K44:O44"/>
    <mergeCell ref="P44:T44"/>
    <mergeCell ref="Z43:AD43"/>
    <mergeCell ref="AE43:AI43"/>
    <mergeCell ref="A41:E42"/>
    <mergeCell ref="A1:X1"/>
    <mergeCell ref="AB1:AY1"/>
    <mergeCell ref="A28:AY28"/>
    <mergeCell ref="AV31:AY32"/>
    <mergeCell ref="AF31:AI32"/>
    <mergeCell ref="AJ31:AM32"/>
    <mergeCell ref="AN31:AQ32"/>
    <mergeCell ref="AV33:AY33"/>
    <mergeCell ref="AB33:AE33"/>
    <mergeCell ref="AJ33:AM33"/>
    <mergeCell ref="AN33:AQ33"/>
    <mergeCell ref="AR33:AU33"/>
    <mergeCell ref="AB34:AE34"/>
    <mergeCell ref="AF34:AI34"/>
    <mergeCell ref="AR34:AU34"/>
    <mergeCell ref="S4:X4"/>
    <mergeCell ref="S8:U8"/>
    <mergeCell ref="P31:S32"/>
    <mergeCell ref="T31:W32"/>
    <mergeCell ref="V14:X14"/>
    <mergeCell ref="P16:R16"/>
    <mergeCell ref="P17:R17"/>
    <mergeCell ref="P10:R10"/>
    <mergeCell ref="P11:R11"/>
    <mergeCell ref="P12:R12"/>
    <mergeCell ref="A33:G33"/>
    <mergeCell ref="A34:G34"/>
    <mergeCell ref="A35:G35"/>
    <mergeCell ref="X35:AA35"/>
    <mergeCell ref="X34:AA34"/>
    <mergeCell ref="P35:S35"/>
    <mergeCell ref="L34:O34"/>
    <mergeCell ref="P33:S33"/>
    <mergeCell ref="X33:AA33"/>
    <mergeCell ref="AB35:AE35"/>
    <mergeCell ref="AF35:AI35"/>
    <mergeCell ref="AJ35:AM35"/>
    <mergeCell ref="H35:K35"/>
    <mergeCell ref="Z47:AD47"/>
    <mergeCell ref="AE47:AI47"/>
    <mergeCell ref="U45:Y45"/>
    <mergeCell ref="Z45:AD45"/>
    <mergeCell ref="AJ47:AN47"/>
    <mergeCell ref="AE41:AI42"/>
    <mergeCell ref="AO47:AS47"/>
    <mergeCell ref="AJ44:AN44"/>
    <mergeCell ref="AJ45:AN45"/>
    <mergeCell ref="AE46:AI46"/>
    <mergeCell ref="X31:AA32"/>
    <mergeCell ref="L37:O37"/>
    <mergeCell ref="P37:S37"/>
    <mergeCell ref="T37:W37"/>
    <mergeCell ref="P34:S34"/>
    <mergeCell ref="T34:W34"/>
    <mergeCell ref="AB31:AE32"/>
    <mergeCell ref="X37:AA37"/>
    <mergeCell ref="AB37:AE37"/>
    <mergeCell ref="AN35:AQ35"/>
    <mergeCell ref="AF33:AI33"/>
    <mergeCell ref="AN34:AQ34"/>
    <mergeCell ref="AN36:AQ36"/>
    <mergeCell ref="AF36:AI36"/>
    <mergeCell ref="AJ36:AM36"/>
    <mergeCell ref="X36:AA36"/>
    <mergeCell ref="AJ41:AN42"/>
    <mergeCell ref="AO41:AS42"/>
    <mergeCell ref="AR36:AU36"/>
    <mergeCell ref="AB36:AE36"/>
    <mergeCell ref="Z41:AD42"/>
    <mergeCell ref="AN37:AQ37"/>
    <mergeCell ref="AR37:AU37"/>
    <mergeCell ref="AF37:AI37"/>
    <mergeCell ref="AJ37:AM37"/>
    <mergeCell ref="U41:Y42"/>
    <mergeCell ref="K47:O47"/>
    <mergeCell ref="P47:T47"/>
    <mergeCell ref="U47:Y47"/>
    <mergeCell ref="P43:T43"/>
    <mergeCell ref="U43:Y43"/>
    <mergeCell ref="U46:Y46"/>
    <mergeCell ref="P45:T45"/>
    <mergeCell ref="U44:Y44"/>
    <mergeCell ref="AN8:AP8"/>
    <mergeCell ref="AQ8:AS8"/>
    <mergeCell ref="G8:I8"/>
    <mergeCell ref="J8:L8"/>
    <mergeCell ref="M8:O8"/>
    <mergeCell ref="P8:R8"/>
    <mergeCell ref="AK8:AM8"/>
    <mergeCell ref="AB8:AG8"/>
  </mergeCells>
  <printOptions/>
  <pageMargins left="0.7874015748031497" right="0.3937007874015748" top="0.7874015748031497" bottom="0.1968503937007874" header="0.3937007874015748" footer="0.1968503937007874"/>
  <pageSetup firstPageNumber="212" useFirstPageNumber="1" horizontalDpi="600" verticalDpi="600" orientation="portrait" paperSize="9" r:id="rId1"/>
  <headerFooter alignWithMargins="0">
    <oddHeader xml:space="preserve">&amp;L&amp;"ＭＳ 明朝,標準"&amp;8&amp;P　区 立 施 設&amp;R&amp;"ＭＳ 明朝,標準"&amp;8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情報処理課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文京区</dc:creator>
  <cp:keywords/>
  <dc:description/>
  <cp:lastModifiedBy/>
  <cp:lastPrinted>2010-03-13T02:03:25Z</cp:lastPrinted>
  <dcterms:created xsi:type="dcterms:W3CDTF">1999-09-17T07:13:04Z</dcterms:created>
  <dcterms:modified xsi:type="dcterms:W3CDTF">2014-04-03T01:46:24Z</dcterms:modified>
  <cp:category/>
  <cp:version/>
  <cp:contentType/>
  <cp:contentStatus/>
</cp:coreProperties>
</file>