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05企画政策部\20情報政策課\00情報連携受渡\オープンデータ\各課→情報\06 区政情報\04 国勢調査\"/>
    </mc:Choice>
  </mc:AlternateContent>
  <bookViews>
    <workbookView xWindow="6630" yWindow="480" windowWidth="5595" windowHeight="8205" tabRatio="599"/>
  </bookViews>
  <sheets>
    <sheet name="第1表" sheetId="1" r:id="rId1"/>
    <sheet name="第2表" sheetId="2" r:id="rId2"/>
    <sheet name="第３・４表" sheetId="3" r:id="rId3"/>
    <sheet name="第５・６表" sheetId="4" r:id="rId4"/>
    <sheet name="第７・８表" sheetId="6" r:id="rId5"/>
    <sheet name="第9表" sheetId="7" r:id="rId6"/>
    <sheet name="第10表" sheetId="8" r:id="rId7"/>
    <sheet name="第11表" sheetId="17" r:id="rId8"/>
    <sheet name="第１2表" sheetId="16" r:id="rId9"/>
    <sheet name="第13・14表" sheetId="15" r:id="rId10"/>
    <sheet name="第15表" sheetId="14" r:id="rId11"/>
    <sheet name="第16・17表" sheetId="13" r:id="rId12"/>
    <sheet name="第18・19表" sheetId="12" r:id="rId13"/>
  </sheets>
  <definedNames>
    <definedName name="_xlnm.Print_Area" localSheetId="0">第1表!$A$1:$H$103</definedName>
    <definedName name="_xlnm.Print_Area" localSheetId="1">第2表!$A$1:$L$50</definedName>
  </definedNames>
  <calcPr calcId="162913"/>
</workbook>
</file>

<file path=xl/calcChain.xml><?xml version="1.0" encoding="utf-8"?>
<calcChain xmlns="http://schemas.openxmlformats.org/spreadsheetml/2006/main">
  <c r="J39" i="17" l="1"/>
  <c r="J38" i="17"/>
  <c r="J37" i="17"/>
  <c r="J36" i="17"/>
  <c r="J34" i="17"/>
  <c r="J33" i="17"/>
  <c r="J32" i="17"/>
  <c r="J31" i="17"/>
  <c r="J28" i="17"/>
  <c r="J27" i="17"/>
  <c r="J26" i="17"/>
  <c r="J25" i="17"/>
  <c r="J23" i="17"/>
  <c r="J22" i="17"/>
  <c r="J21" i="17"/>
  <c r="J20" i="17"/>
  <c r="J17" i="17"/>
  <c r="J16" i="17"/>
  <c r="J15" i="17"/>
  <c r="J14" i="17"/>
  <c r="J12" i="17"/>
  <c r="J11" i="17"/>
  <c r="J10" i="17"/>
  <c r="J9" i="17"/>
  <c r="J24" i="16"/>
  <c r="G24" i="16"/>
  <c r="G33" i="16" s="1"/>
  <c r="J15" i="16"/>
  <c r="G15" i="16"/>
  <c r="J23" i="16"/>
  <c r="G23" i="16"/>
  <c r="G32" i="16" s="1"/>
  <c r="J14" i="16"/>
  <c r="G14" i="16"/>
  <c r="J22" i="16"/>
  <c r="G22" i="16" s="1"/>
  <c r="J13" i="16"/>
  <c r="G13" i="16" s="1"/>
  <c r="J21" i="16"/>
  <c r="G21" i="16"/>
  <c r="G30" i="16" s="1"/>
  <c r="J12" i="16"/>
  <c r="G12" i="16"/>
  <c r="J20" i="16"/>
  <c r="G20" i="16" s="1"/>
  <c r="J11" i="16"/>
  <c r="G11" i="16" s="1"/>
  <c r="J19" i="16"/>
  <c r="G19" i="16"/>
  <c r="G28" i="16" s="1"/>
  <c r="J10" i="16"/>
  <c r="G10" i="16"/>
  <c r="J18" i="16"/>
  <c r="G18" i="16" s="1"/>
  <c r="J9" i="16"/>
  <c r="G9" i="16" s="1"/>
  <c r="H25" i="15"/>
  <c r="H24" i="15"/>
  <c r="H23" i="15"/>
  <c r="H19" i="15"/>
  <c r="H18" i="15"/>
  <c r="H17" i="15"/>
  <c r="H13" i="15"/>
  <c r="H12" i="15"/>
  <c r="H11" i="15"/>
  <c r="I25" i="14"/>
  <c r="G25" i="14" s="1"/>
  <c r="I24" i="14"/>
  <c r="G24" i="14" s="1"/>
  <c r="I23" i="14"/>
  <c r="G23" i="14" s="1"/>
  <c r="I22" i="14"/>
  <c r="G22" i="14" s="1"/>
  <c r="I21" i="14"/>
  <c r="G21" i="14" s="1"/>
  <c r="I19" i="14"/>
  <c r="G19" i="14" s="1"/>
  <c r="I18" i="14"/>
  <c r="G18" i="14" s="1"/>
  <c r="I17" i="14"/>
  <c r="G17" i="14" s="1"/>
  <c r="I16" i="14"/>
  <c r="G16" i="14" s="1"/>
  <c r="I15" i="14"/>
  <c r="G15" i="14" s="1"/>
  <c r="I13" i="14"/>
  <c r="G13" i="14" s="1"/>
  <c r="I12" i="14"/>
  <c r="G12" i="14" s="1"/>
  <c r="I11" i="14"/>
  <c r="G11" i="14" s="1"/>
  <c r="I10" i="14"/>
  <c r="G10" i="14" s="1"/>
  <c r="I7" i="14"/>
  <c r="G7" i="14" s="1"/>
  <c r="G12" i="13"/>
  <c r="G11" i="13"/>
  <c r="G10" i="13"/>
  <c r="G9" i="13"/>
  <c r="G8" i="13"/>
  <c r="G7" i="13"/>
  <c r="G6" i="13"/>
  <c r="G49" i="12"/>
  <c r="G48" i="12"/>
  <c r="G46" i="12"/>
  <c r="G45" i="12"/>
  <c r="G44" i="12"/>
  <c r="G43" i="12"/>
  <c r="G42" i="12"/>
  <c r="G41" i="12"/>
  <c r="H32" i="12"/>
  <c r="H31" i="12"/>
  <c r="H30" i="12"/>
  <c r="H27" i="12"/>
  <c r="H26" i="12"/>
  <c r="H25" i="12"/>
  <c r="H23" i="12"/>
  <c r="H22" i="12"/>
  <c r="H21" i="12"/>
  <c r="H18" i="12"/>
  <c r="H17" i="12"/>
  <c r="H16" i="12"/>
  <c r="H14" i="12"/>
  <c r="H13" i="12"/>
  <c r="H12" i="12"/>
  <c r="H9" i="12"/>
  <c r="H8" i="12"/>
  <c r="H7" i="12"/>
  <c r="C8" i="1"/>
  <c r="E8" i="1" s="1"/>
  <c r="F8" i="1" s="1"/>
  <c r="D8" i="1"/>
  <c r="E48" i="1"/>
  <c r="H37" i="1"/>
  <c r="H36" i="1"/>
  <c r="E93" i="1"/>
  <c r="F93" i="1"/>
  <c r="E92" i="1"/>
  <c r="F92" i="1" s="1"/>
  <c r="E91" i="1"/>
  <c r="F91" i="1"/>
  <c r="E90" i="1"/>
  <c r="F90" i="1" s="1"/>
  <c r="E87" i="1"/>
  <c r="F87" i="1"/>
  <c r="E86" i="1"/>
  <c r="F86" i="1" s="1"/>
  <c r="E85" i="1"/>
  <c r="F85" i="1"/>
  <c r="E84" i="1"/>
  <c r="F84" i="1" s="1"/>
  <c r="E82" i="1"/>
  <c r="F82" i="1"/>
  <c r="E81" i="1"/>
  <c r="F81" i="1" s="1"/>
  <c r="E80" i="1"/>
  <c r="F80" i="1"/>
  <c r="E79" i="1"/>
  <c r="F79" i="1" s="1"/>
  <c r="E77" i="1"/>
  <c r="F77" i="1"/>
  <c r="E76" i="1"/>
  <c r="F76" i="1" s="1"/>
  <c r="E74" i="1"/>
  <c r="F74" i="1"/>
  <c r="E73" i="1"/>
  <c r="F73" i="1" s="1"/>
  <c r="E72" i="1"/>
  <c r="F72" i="1"/>
  <c r="E71" i="1"/>
  <c r="F71" i="1" s="1"/>
  <c r="E70" i="1"/>
  <c r="F70" i="1"/>
  <c r="E68" i="1"/>
  <c r="F68" i="1" s="1"/>
  <c r="E67" i="1"/>
  <c r="F67" i="1"/>
  <c r="E66" i="1"/>
  <c r="F66" i="1" s="1"/>
  <c r="E65" i="1"/>
  <c r="F65" i="1"/>
  <c r="E64" i="1"/>
  <c r="F64" i="1" s="1"/>
  <c r="E62" i="1"/>
  <c r="F62" i="1"/>
  <c r="E61" i="1"/>
  <c r="F61" i="1" s="1"/>
  <c r="E60" i="1"/>
  <c r="F60" i="1"/>
  <c r="E59" i="1"/>
  <c r="F59" i="1" s="1"/>
  <c r="E58" i="1"/>
  <c r="F58" i="1"/>
  <c r="E49" i="1"/>
  <c r="F49" i="1" s="1"/>
  <c r="E47" i="1"/>
  <c r="F47" i="1"/>
  <c r="E46" i="1"/>
  <c r="F46" i="1" s="1"/>
  <c r="E45" i="1"/>
  <c r="F45" i="1"/>
  <c r="E43" i="1"/>
  <c r="F43" i="1" s="1"/>
  <c r="E42" i="1"/>
  <c r="F42" i="1"/>
  <c r="E41" i="1"/>
  <c r="F41" i="1" s="1"/>
  <c r="E40" i="1"/>
  <c r="F40" i="1"/>
  <c r="E39" i="1"/>
  <c r="F39" i="1" s="1"/>
  <c r="E37" i="1"/>
  <c r="F37" i="1"/>
  <c r="E36" i="1"/>
  <c r="F36" i="1" s="1"/>
  <c r="E35" i="1"/>
  <c r="F35" i="1"/>
  <c r="E33" i="1"/>
  <c r="F33" i="1" s="1"/>
  <c r="E32" i="1"/>
  <c r="F32" i="1"/>
  <c r="E31" i="1"/>
  <c r="F31" i="1" s="1"/>
  <c r="E30" i="1"/>
  <c r="F30" i="1"/>
  <c r="E29" i="1"/>
  <c r="F29" i="1" s="1"/>
  <c r="E27" i="1"/>
  <c r="F27" i="1"/>
  <c r="E26" i="1"/>
  <c r="F26" i="1" s="1"/>
  <c r="E25" i="1"/>
  <c r="F25" i="1"/>
  <c r="E24" i="1"/>
  <c r="F24" i="1" s="1"/>
  <c r="E23" i="1"/>
  <c r="F23" i="1"/>
  <c r="E21" i="1"/>
  <c r="F21" i="1" s="1"/>
  <c r="E20" i="1"/>
  <c r="F20" i="1"/>
  <c r="E19" i="1"/>
  <c r="F19" i="1" s="1"/>
  <c r="E18" i="1"/>
  <c r="F18" i="1"/>
  <c r="E17" i="1"/>
  <c r="F17" i="1" s="1"/>
  <c r="E15" i="1"/>
  <c r="F15" i="1"/>
  <c r="E14" i="1"/>
  <c r="F14" i="1" s="1"/>
  <c r="E13" i="1"/>
  <c r="F13" i="1"/>
  <c r="E12" i="1"/>
  <c r="F12" i="1" s="1"/>
  <c r="E11" i="1"/>
  <c r="F11" i="1"/>
  <c r="C9" i="1"/>
  <c r="E9" i="1" s="1"/>
  <c r="F9" i="1" s="1"/>
  <c r="C7" i="1"/>
  <c r="E7" i="1" s="1"/>
  <c r="F7" i="1" s="1"/>
  <c r="H93" i="1"/>
  <c r="H92" i="1"/>
  <c r="H91" i="1"/>
  <c r="H90" i="1"/>
  <c r="H87" i="1"/>
  <c r="H86" i="1"/>
  <c r="H85" i="1"/>
  <c r="H84" i="1"/>
  <c r="H82" i="1"/>
  <c r="H81" i="1"/>
  <c r="H80" i="1"/>
  <c r="H79" i="1"/>
  <c r="H77" i="1"/>
  <c r="H76" i="1"/>
  <c r="H74" i="1"/>
  <c r="H73" i="1"/>
  <c r="H72" i="1"/>
  <c r="H71" i="1"/>
  <c r="H70" i="1"/>
  <c r="H68" i="1"/>
  <c r="H67" i="1"/>
  <c r="H66" i="1"/>
  <c r="H65" i="1"/>
  <c r="H64" i="1"/>
  <c r="H59" i="1"/>
  <c r="H60" i="1"/>
  <c r="H61" i="1"/>
  <c r="H62" i="1"/>
  <c r="H58" i="1"/>
  <c r="H49" i="1"/>
  <c r="H48" i="1"/>
  <c r="H47" i="1"/>
  <c r="H46" i="1"/>
  <c r="H45" i="1"/>
  <c r="H43" i="1"/>
  <c r="H42" i="1"/>
  <c r="H41" i="1"/>
  <c r="H40" i="1"/>
  <c r="H39" i="1"/>
  <c r="H35" i="1"/>
  <c r="H33" i="1"/>
  <c r="H32" i="1"/>
  <c r="H31" i="1"/>
  <c r="H30" i="1"/>
  <c r="H29" i="1"/>
  <c r="H27" i="1"/>
  <c r="H26" i="1"/>
  <c r="H25" i="1"/>
  <c r="H24" i="1"/>
  <c r="H23" i="1"/>
  <c r="H21" i="1"/>
  <c r="H20" i="1"/>
  <c r="H19" i="1"/>
  <c r="H18" i="1"/>
  <c r="H17" i="1"/>
  <c r="H14" i="1"/>
  <c r="H15" i="1"/>
  <c r="D23" i="2"/>
  <c r="L46" i="2" s="1"/>
  <c r="J46" i="2" s="1"/>
  <c r="D29" i="2"/>
  <c r="D4" i="2" s="1"/>
  <c r="U47" i="2" s="1"/>
  <c r="D35" i="2"/>
  <c r="D41" i="2"/>
  <c r="H5" i="2"/>
  <c r="H11" i="2"/>
  <c r="H17" i="2"/>
  <c r="H23" i="2"/>
  <c r="H29" i="2"/>
  <c r="H35" i="2"/>
  <c r="C23" i="2"/>
  <c r="C29" i="2"/>
  <c r="C35" i="2"/>
  <c r="C4" i="2" s="1"/>
  <c r="C41" i="2"/>
  <c r="G5" i="2"/>
  <c r="G11" i="2"/>
  <c r="G17" i="2"/>
  <c r="G23" i="2"/>
  <c r="G29" i="2"/>
  <c r="G35" i="2"/>
  <c r="K46" i="2"/>
  <c r="D5" i="2"/>
  <c r="D11" i="2"/>
  <c r="D17" i="2"/>
  <c r="L44" i="2"/>
  <c r="C5" i="2"/>
  <c r="C11" i="2"/>
  <c r="C17" i="2"/>
  <c r="K44" i="2"/>
  <c r="B5" i="2"/>
  <c r="B12" i="2"/>
  <c r="B13" i="2"/>
  <c r="B14" i="2"/>
  <c r="B11" i="2" s="1"/>
  <c r="B15" i="2"/>
  <c r="B16" i="2"/>
  <c r="B18" i="2"/>
  <c r="B17" i="2" s="1"/>
  <c r="B19" i="2"/>
  <c r="B20" i="2"/>
  <c r="B21" i="2"/>
  <c r="B22" i="2"/>
  <c r="M22" i="2" s="1"/>
  <c r="B6" i="2"/>
  <c r="J48" i="2"/>
  <c r="J42" i="2"/>
  <c r="O7" i="2"/>
  <c r="O6" i="2"/>
  <c r="O8" i="2"/>
  <c r="O9" i="2"/>
  <c r="O10" i="2"/>
  <c r="O12" i="2"/>
  <c r="O13" i="2"/>
  <c r="O14" i="2"/>
  <c r="O15" i="2"/>
  <c r="O16" i="2"/>
  <c r="O18" i="2"/>
  <c r="O19" i="2"/>
  <c r="O20" i="2"/>
  <c r="O21" i="2"/>
  <c r="O22" i="2"/>
  <c r="O24" i="2"/>
  <c r="O25" i="2"/>
  <c r="O26" i="2"/>
  <c r="O27" i="2"/>
  <c r="O28" i="2"/>
  <c r="O30" i="2"/>
  <c r="O31" i="2"/>
  <c r="O32" i="2"/>
  <c r="O33" i="2"/>
  <c r="O34" i="2"/>
  <c r="O36" i="2"/>
  <c r="O37" i="2"/>
  <c r="O38" i="2"/>
  <c r="O39" i="2"/>
  <c r="O40" i="2"/>
  <c r="O42" i="2"/>
  <c r="O43" i="2"/>
  <c r="O44" i="2"/>
  <c r="O45" i="2"/>
  <c r="O46" i="2"/>
  <c r="R6" i="2"/>
  <c r="R7" i="2"/>
  <c r="R8" i="2"/>
  <c r="R9" i="2"/>
  <c r="R10" i="2"/>
  <c r="R12" i="2"/>
  <c r="R13" i="2"/>
  <c r="R14" i="2"/>
  <c r="R15" i="2"/>
  <c r="R16" i="2"/>
  <c r="R18" i="2"/>
  <c r="R19" i="2"/>
  <c r="R20" i="2"/>
  <c r="R21" i="2"/>
  <c r="R22" i="2"/>
  <c r="R24" i="2"/>
  <c r="R25" i="2"/>
  <c r="R26" i="2"/>
  <c r="R27" i="2"/>
  <c r="R28" i="2"/>
  <c r="R30" i="2"/>
  <c r="R31" i="2"/>
  <c r="R32" i="2"/>
  <c r="R33" i="2"/>
  <c r="R34" i="2"/>
  <c r="R36" i="2"/>
  <c r="R37" i="2"/>
  <c r="R38" i="2"/>
  <c r="R39" i="2"/>
  <c r="R40" i="2"/>
  <c r="R42" i="2"/>
  <c r="R43" i="2"/>
  <c r="R44" i="2"/>
  <c r="R45" i="2"/>
  <c r="R46" i="2"/>
  <c r="U6" i="2"/>
  <c r="U7" i="2"/>
  <c r="U8" i="2"/>
  <c r="U9" i="2"/>
  <c r="U10" i="2"/>
  <c r="U12" i="2"/>
  <c r="U13" i="2"/>
  <c r="U14" i="2"/>
  <c r="U15" i="2"/>
  <c r="U16" i="2"/>
  <c r="U18" i="2"/>
  <c r="U19" i="2"/>
  <c r="U20" i="2"/>
  <c r="U21" i="2"/>
  <c r="U22" i="2"/>
  <c r="U24" i="2"/>
  <c r="U25" i="2"/>
  <c r="U26" i="2"/>
  <c r="U27" i="2"/>
  <c r="U28" i="2"/>
  <c r="U30" i="2"/>
  <c r="U31" i="2"/>
  <c r="U32" i="2"/>
  <c r="U33" i="2"/>
  <c r="U34" i="2"/>
  <c r="U36" i="2"/>
  <c r="U37" i="2"/>
  <c r="U38" i="2"/>
  <c r="U39" i="2"/>
  <c r="U40" i="2"/>
  <c r="H41" i="2"/>
  <c r="L5" i="2"/>
  <c r="J5" i="2" s="1"/>
  <c r="L11" i="2"/>
  <c r="L17" i="2"/>
  <c r="L23" i="2"/>
  <c r="L29" i="2"/>
  <c r="L35" i="2"/>
  <c r="N7" i="2"/>
  <c r="N6" i="2"/>
  <c r="N8" i="2"/>
  <c r="N9" i="2"/>
  <c r="N10" i="2"/>
  <c r="N12" i="2"/>
  <c r="N13" i="2"/>
  <c r="N14" i="2"/>
  <c r="N15" i="2"/>
  <c r="N16" i="2"/>
  <c r="N18" i="2"/>
  <c r="N19" i="2"/>
  <c r="N20" i="2"/>
  <c r="N21" i="2"/>
  <c r="N22" i="2"/>
  <c r="N24" i="2"/>
  <c r="N25" i="2"/>
  <c r="N26" i="2"/>
  <c r="N27" i="2"/>
  <c r="N28" i="2"/>
  <c r="N30" i="2"/>
  <c r="N31" i="2"/>
  <c r="N32" i="2"/>
  <c r="N33" i="2"/>
  <c r="N34" i="2"/>
  <c r="N36" i="2"/>
  <c r="N37" i="2"/>
  <c r="N38" i="2"/>
  <c r="N39" i="2"/>
  <c r="N40" i="2"/>
  <c r="N42" i="2"/>
  <c r="N43" i="2"/>
  <c r="N44" i="2"/>
  <c r="N45" i="2"/>
  <c r="N46" i="2"/>
  <c r="Q6" i="2"/>
  <c r="Q7" i="2"/>
  <c r="Q8" i="2"/>
  <c r="Q9" i="2"/>
  <c r="Q10" i="2"/>
  <c r="Q12" i="2"/>
  <c r="Q13" i="2"/>
  <c r="Q14" i="2"/>
  <c r="Q15" i="2"/>
  <c r="Q16" i="2"/>
  <c r="Q18" i="2"/>
  <c r="Q19" i="2"/>
  <c r="Q20" i="2"/>
  <c r="Q21" i="2"/>
  <c r="Q22" i="2"/>
  <c r="Q24" i="2"/>
  <c r="Q25" i="2"/>
  <c r="Q26" i="2"/>
  <c r="Q27" i="2"/>
  <c r="Q28" i="2"/>
  <c r="Q30" i="2"/>
  <c r="Q31" i="2"/>
  <c r="Q32" i="2"/>
  <c r="Q33" i="2"/>
  <c r="Q34" i="2"/>
  <c r="Q36" i="2"/>
  <c r="Q37" i="2"/>
  <c r="Q38" i="2"/>
  <c r="Q39" i="2"/>
  <c r="Q40" i="2"/>
  <c r="Q42" i="2"/>
  <c r="Q43" i="2"/>
  <c r="Q44" i="2"/>
  <c r="Q45" i="2"/>
  <c r="Q46" i="2"/>
  <c r="T6" i="2"/>
  <c r="T7" i="2"/>
  <c r="T8" i="2"/>
  <c r="T9" i="2"/>
  <c r="T10" i="2"/>
  <c r="T12" i="2"/>
  <c r="T13" i="2"/>
  <c r="T14" i="2"/>
  <c r="T15" i="2"/>
  <c r="T16" i="2"/>
  <c r="T18" i="2"/>
  <c r="T19" i="2"/>
  <c r="T20" i="2"/>
  <c r="T21" i="2"/>
  <c r="T22" i="2"/>
  <c r="T24" i="2"/>
  <c r="T25" i="2"/>
  <c r="T26" i="2"/>
  <c r="T27" i="2"/>
  <c r="T28" i="2"/>
  <c r="T30" i="2"/>
  <c r="T31" i="2"/>
  <c r="T32" i="2"/>
  <c r="T33" i="2"/>
  <c r="T34" i="2"/>
  <c r="T36" i="2"/>
  <c r="T37" i="2"/>
  <c r="T38" i="2"/>
  <c r="T39" i="2"/>
  <c r="T40" i="2"/>
  <c r="G41" i="2"/>
  <c r="K5" i="2"/>
  <c r="K11" i="2"/>
  <c r="K17" i="2"/>
  <c r="K23" i="2"/>
  <c r="K29" i="2"/>
  <c r="K35" i="2"/>
  <c r="B7" i="2"/>
  <c r="M7" i="2" s="1"/>
  <c r="M6" i="2"/>
  <c r="B8" i="2"/>
  <c r="M8" i="2" s="1"/>
  <c r="B9" i="2"/>
  <c r="M9" i="2"/>
  <c r="B10" i="2"/>
  <c r="M10" i="2" s="1"/>
  <c r="M12" i="2"/>
  <c r="M13" i="2"/>
  <c r="M14" i="2"/>
  <c r="M15" i="2"/>
  <c r="M16" i="2"/>
  <c r="M19" i="2"/>
  <c r="M20" i="2"/>
  <c r="M21" i="2"/>
  <c r="B24" i="2"/>
  <c r="M24" i="2" s="1"/>
  <c r="B25" i="2"/>
  <c r="M25" i="2"/>
  <c r="B26" i="2"/>
  <c r="M26" i="2" s="1"/>
  <c r="B27" i="2"/>
  <c r="M27" i="2"/>
  <c r="B28" i="2"/>
  <c r="M28" i="2" s="1"/>
  <c r="B30" i="2"/>
  <c r="M30" i="2"/>
  <c r="B31" i="2"/>
  <c r="M31" i="2" s="1"/>
  <c r="B32" i="2"/>
  <c r="M32" i="2"/>
  <c r="B33" i="2"/>
  <c r="M33" i="2" s="1"/>
  <c r="B34" i="2"/>
  <c r="M34" i="2"/>
  <c r="B36" i="2"/>
  <c r="M36" i="2" s="1"/>
  <c r="B37" i="2"/>
  <c r="M37" i="2"/>
  <c r="B38" i="2"/>
  <c r="M38" i="2" s="1"/>
  <c r="B39" i="2"/>
  <c r="M39" i="2"/>
  <c r="B40" i="2"/>
  <c r="M40" i="2" s="1"/>
  <c r="B42" i="2"/>
  <c r="M42" i="2"/>
  <c r="B43" i="2"/>
  <c r="M43" i="2" s="1"/>
  <c r="B44" i="2"/>
  <c r="M44" i="2"/>
  <c r="B45" i="2"/>
  <c r="M45" i="2" s="1"/>
  <c r="B46" i="2"/>
  <c r="M46" i="2"/>
  <c r="F6" i="2"/>
  <c r="P6" i="2" s="1"/>
  <c r="F7" i="2"/>
  <c r="P7" i="2"/>
  <c r="F8" i="2"/>
  <c r="P8" i="2" s="1"/>
  <c r="F9" i="2"/>
  <c r="P9" i="2"/>
  <c r="F10" i="2"/>
  <c r="P10" i="2" s="1"/>
  <c r="F12" i="2"/>
  <c r="P12" i="2"/>
  <c r="F13" i="2"/>
  <c r="P13" i="2" s="1"/>
  <c r="F14" i="2"/>
  <c r="P14" i="2"/>
  <c r="F15" i="2"/>
  <c r="P15" i="2" s="1"/>
  <c r="F16" i="2"/>
  <c r="P16" i="2"/>
  <c r="F18" i="2"/>
  <c r="P18" i="2" s="1"/>
  <c r="F19" i="2"/>
  <c r="P19" i="2"/>
  <c r="F20" i="2"/>
  <c r="P20" i="2" s="1"/>
  <c r="F21" i="2"/>
  <c r="P21" i="2"/>
  <c r="F22" i="2"/>
  <c r="P22" i="2" s="1"/>
  <c r="F24" i="2"/>
  <c r="P24" i="2"/>
  <c r="F25" i="2"/>
  <c r="P25" i="2" s="1"/>
  <c r="F26" i="2"/>
  <c r="P26" i="2"/>
  <c r="F27" i="2"/>
  <c r="P27" i="2" s="1"/>
  <c r="F28" i="2"/>
  <c r="P28" i="2"/>
  <c r="F30" i="2"/>
  <c r="P30" i="2" s="1"/>
  <c r="F31" i="2"/>
  <c r="P31" i="2"/>
  <c r="F32" i="2"/>
  <c r="P32" i="2" s="1"/>
  <c r="F33" i="2"/>
  <c r="P33" i="2"/>
  <c r="F34" i="2"/>
  <c r="P34" i="2" s="1"/>
  <c r="F36" i="2"/>
  <c r="P36" i="2"/>
  <c r="F37" i="2"/>
  <c r="P37" i="2" s="1"/>
  <c r="F38" i="2"/>
  <c r="P38" i="2"/>
  <c r="F39" i="2"/>
  <c r="P39" i="2" s="1"/>
  <c r="F40" i="2"/>
  <c r="P40" i="2"/>
  <c r="F42" i="2"/>
  <c r="P42" i="2" s="1"/>
  <c r="F43" i="2"/>
  <c r="P43" i="2"/>
  <c r="F44" i="2"/>
  <c r="P44" i="2" s="1"/>
  <c r="F45" i="2"/>
  <c r="P45" i="2"/>
  <c r="F46" i="2"/>
  <c r="P46" i="2" s="1"/>
  <c r="J6" i="2"/>
  <c r="S6" i="2"/>
  <c r="J7" i="2"/>
  <c r="S7" i="2" s="1"/>
  <c r="J8" i="2"/>
  <c r="S8" i="2"/>
  <c r="J9" i="2"/>
  <c r="S9" i="2" s="1"/>
  <c r="J10" i="2"/>
  <c r="S10" i="2"/>
  <c r="J12" i="2"/>
  <c r="S12" i="2" s="1"/>
  <c r="J13" i="2"/>
  <c r="S13" i="2"/>
  <c r="J14" i="2"/>
  <c r="S14" i="2" s="1"/>
  <c r="J15" i="2"/>
  <c r="S15" i="2"/>
  <c r="J16" i="2"/>
  <c r="S16" i="2" s="1"/>
  <c r="J18" i="2"/>
  <c r="S18" i="2"/>
  <c r="J19" i="2"/>
  <c r="S19" i="2" s="1"/>
  <c r="J20" i="2"/>
  <c r="S20" i="2" s="1"/>
  <c r="J21" i="2"/>
  <c r="S21" i="2" s="1"/>
  <c r="J22" i="2"/>
  <c r="S22" i="2" s="1"/>
  <c r="J24" i="2"/>
  <c r="S24" i="2" s="1"/>
  <c r="J25" i="2"/>
  <c r="S25" i="2" s="1"/>
  <c r="J26" i="2"/>
  <c r="S26" i="2" s="1"/>
  <c r="J27" i="2"/>
  <c r="S27" i="2" s="1"/>
  <c r="J28" i="2"/>
  <c r="S28" i="2" s="1"/>
  <c r="J30" i="2"/>
  <c r="S30" i="2" s="1"/>
  <c r="J31" i="2"/>
  <c r="S31" i="2" s="1"/>
  <c r="J32" i="2"/>
  <c r="S32" i="2" s="1"/>
  <c r="J33" i="2"/>
  <c r="S33" i="2" s="1"/>
  <c r="J34" i="2"/>
  <c r="S34" i="2" s="1"/>
  <c r="J36" i="2"/>
  <c r="S36" i="2" s="1"/>
  <c r="J37" i="2"/>
  <c r="S37" i="2" s="1"/>
  <c r="J38" i="2"/>
  <c r="S38" i="2" s="1"/>
  <c r="J39" i="2"/>
  <c r="S39" i="2" s="1"/>
  <c r="J40" i="2"/>
  <c r="S40" i="2" s="1"/>
  <c r="J11" i="2"/>
  <c r="F29" i="2"/>
  <c r="F5" i="2"/>
  <c r="B23" i="2"/>
  <c r="C32" i="3"/>
  <c r="D32" i="3"/>
  <c r="E34" i="3"/>
  <c r="E33" i="3"/>
  <c r="E32" i="3" s="1"/>
  <c r="F32" i="3"/>
  <c r="G32" i="3"/>
  <c r="H32" i="3"/>
  <c r="I32" i="3"/>
  <c r="J32" i="3"/>
  <c r="K32" i="3"/>
  <c r="L32" i="3"/>
  <c r="M32" i="3"/>
  <c r="I40" i="3"/>
  <c r="B10" i="3"/>
  <c r="B8" i="3"/>
  <c r="B6" i="3"/>
  <c r="M40" i="3"/>
  <c r="L40" i="3"/>
  <c r="K40" i="3"/>
  <c r="J40" i="3"/>
  <c r="M36" i="3"/>
  <c r="L36" i="3"/>
  <c r="K36" i="3"/>
  <c r="J36" i="3"/>
  <c r="I36" i="3"/>
  <c r="C40" i="3"/>
  <c r="D40" i="3"/>
  <c r="C36" i="3"/>
  <c r="D36" i="3"/>
  <c r="B40" i="3"/>
  <c r="B36" i="3"/>
  <c r="E36" i="3"/>
  <c r="E37" i="3"/>
  <c r="E38" i="3"/>
  <c r="E40" i="3"/>
  <c r="E41" i="3"/>
  <c r="E42" i="3"/>
  <c r="S5" i="4"/>
  <c r="P5" i="4"/>
  <c r="M5" i="4"/>
  <c r="J5" i="4"/>
  <c r="C36" i="4"/>
  <c r="C35" i="4"/>
  <c r="D12" i="4"/>
  <c r="D13" i="4"/>
  <c r="D14" i="4"/>
  <c r="D15" i="4"/>
  <c r="D16" i="4"/>
  <c r="D18" i="4"/>
  <c r="D19" i="4"/>
  <c r="D20" i="4"/>
  <c r="D21" i="4"/>
  <c r="D22" i="4"/>
  <c r="D6" i="4"/>
  <c r="D7" i="4"/>
  <c r="D8" i="4"/>
  <c r="D9" i="4"/>
  <c r="D10" i="4"/>
  <c r="D5" i="4"/>
  <c r="Y5" i="4"/>
  <c r="Z5" i="4"/>
  <c r="AA5" i="4"/>
  <c r="AB5" i="4"/>
  <c r="G29" i="16" l="1"/>
  <c r="B4" i="2"/>
  <c r="T47" i="2"/>
  <c r="J44" i="2"/>
  <c r="G27" i="16"/>
  <c r="G31" i="16"/>
  <c r="B29" i="2"/>
  <c r="F11" i="2"/>
  <c r="F35" i="2"/>
  <c r="J17" i="2"/>
  <c r="M18" i="2"/>
  <c r="C6" i="1"/>
  <c r="E6" i="1" s="1"/>
  <c r="F6" i="1" s="1"/>
  <c r="J35" i="2"/>
  <c r="B35" i="2"/>
  <c r="F17" i="2"/>
  <c r="F41" i="2"/>
  <c r="J23" i="2"/>
  <c r="B41" i="2"/>
  <c r="F23" i="2"/>
  <c r="J29" i="2"/>
  <c r="S47" i="2" l="1"/>
</calcChain>
</file>

<file path=xl/sharedStrings.xml><?xml version="1.0" encoding="utf-8"?>
<sst xmlns="http://schemas.openxmlformats.org/spreadsheetml/2006/main" count="1023" uniqueCount="547">
  <si>
    <t>平成7年～12年の人口増減</t>
    <rPh sb="0" eb="2">
      <t>ヘイセイ</t>
    </rPh>
    <rPh sb="3" eb="4">
      <t>ネン</t>
    </rPh>
    <rPh sb="7" eb="8">
      <t>ネン</t>
    </rPh>
    <rPh sb="9" eb="11">
      <t>ジンコウ</t>
    </rPh>
    <rPh sb="11" eb="13">
      <t>ゾウゲン</t>
    </rPh>
    <phoneticPr fontId="2"/>
  </si>
  <si>
    <t>（△は減少）</t>
    <rPh sb="3" eb="5">
      <t>ゲンショウ</t>
    </rPh>
    <phoneticPr fontId="2"/>
  </si>
  <si>
    <t>　　特別区部</t>
    <rPh sb="2" eb="5">
      <t>トクベツク</t>
    </rPh>
    <rPh sb="5" eb="6">
      <t>ブ</t>
    </rPh>
    <phoneticPr fontId="2"/>
  </si>
  <si>
    <t>　　市　　　部</t>
    <rPh sb="2" eb="3">
      <t>シ</t>
    </rPh>
    <rPh sb="6" eb="7">
      <t>ブ</t>
    </rPh>
    <phoneticPr fontId="2"/>
  </si>
  <si>
    <t xml:space="preserve">  特 別 区 部</t>
    <rPh sb="2" eb="3">
      <t>トク</t>
    </rPh>
    <rPh sb="4" eb="5">
      <t>ベツ</t>
    </rPh>
    <rPh sb="6" eb="7">
      <t>ク</t>
    </rPh>
    <rPh sb="8" eb="9">
      <t>ブ</t>
    </rPh>
    <phoneticPr fontId="2"/>
  </si>
  <si>
    <t xml:space="preserve">     世 田 谷 区</t>
    <rPh sb="5" eb="6">
      <t>ヨ</t>
    </rPh>
    <rPh sb="7" eb="8">
      <t>タ</t>
    </rPh>
    <rPh sb="9" eb="10">
      <t>タニ</t>
    </rPh>
    <rPh sb="11" eb="12">
      <t>ク</t>
    </rPh>
    <phoneticPr fontId="2"/>
  </si>
  <si>
    <t xml:space="preserve">     江 戸 川 区</t>
    <rPh sb="5" eb="6">
      <t>エ</t>
    </rPh>
    <rPh sb="7" eb="8">
      <t>ト</t>
    </rPh>
    <rPh sb="9" eb="10">
      <t>カワ</t>
    </rPh>
    <rPh sb="11" eb="12">
      <t>ク</t>
    </rPh>
    <phoneticPr fontId="2"/>
  </si>
  <si>
    <t xml:space="preserve">     八 王 子 市</t>
    <rPh sb="5" eb="6">
      <t>８</t>
    </rPh>
    <rPh sb="7" eb="8">
      <t>オウ</t>
    </rPh>
    <rPh sb="9" eb="10">
      <t>コ</t>
    </rPh>
    <rPh sb="11" eb="12">
      <t>シ</t>
    </rPh>
    <phoneticPr fontId="2"/>
  </si>
  <si>
    <t xml:space="preserve">     武 蔵 野 市</t>
    <rPh sb="5" eb="6">
      <t>タケ</t>
    </rPh>
    <rPh sb="7" eb="8">
      <t>クラ</t>
    </rPh>
    <rPh sb="9" eb="10">
      <t>ノ</t>
    </rPh>
    <rPh sb="11" eb="12">
      <t>シ</t>
    </rPh>
    <phoneticPr fontId="2"/>
  </si>
  <si>
    <t xml:space="preserve">     小 金 井 市</t>
    <rPh sb="5" eb="6">
      <t>ショウ</t>
    </rPh>
    <rPh sb="7" eb="8">
      <t>キン</t>
    </rPh>
    <rPh sb="9" eb="10">
      <t>セイ</t>
    </rPh>
    <rPh sb="11" eb="12">
      <t>イチ</t>
    </rPh>
    <phoneticPr fontId="2"/>
  </si>
  <si>
    <t xml:space="preserve">  市     部</t>
    <rPh sb="2" eb="3">
      <t>シ</t>
    </rPh>
    <rPh sb="8" eb="9">
      <t>ブ</t>
    </rPh>
    <phoneticPr fontId="2"/>
  </si>
  <si>
    <t>人      口</t>
    <rPh sb="0" eb="1">
      <t>ヒト</t>
    </rPh>
    <rPh sb="7" eb="8">
      <t>クチ</t>
    </rPh>
    <phoneticPr fontId="2"/>
  </si>
  <si>
    <t>平 成 12 年</t>
    <rPh sb="0" eb="1">
      <t>ヒラ</t>
    </rPh>
    <rPh sb="2" eb="3">
      <t>ナル</t>
    </rPh>
    <rPh sb="7" eb="8">
      <t>ネン</t>
    </rPh>
    <phoneticPr fontId="2"/>
  </si>
  <si>
    <t>実  数</t>
    <rPh sb="0" eb="1">
      <t>ミ</t>
    </rPh>
    <rPh sb="3" eb="4">
      <t>カズ</t>
    </rPh>
    <phoneticPr fontId="2"/>
  </si>
  <si>
    <t>率 （％）</t>
    <rPh sb="0" eb="1">
      <t>リツ</t>
    </rPh>
    <phoneticPr fontId="2"/>
  </si>
  <si>
    <t>面   積</t>
    <rPh sb="0" eb="1">
      <t>メン</t>
    </rPh>
    <rPh sb="4" eb="5">
      <t>セキ</t>
    </rPh>
    <phoneticPr fontId="2"/>
  </si>
  <si>
    <t>人 口 密 度　　　　（１ｋ㎡当たり）</t>
    <rPh sb="0" eb="1">
      <t>ヒト</t>
    </rPh>
    <rPh sb="2" eb="3">
      <t>クチ</t>
    </rPh>
    <rPh sb="4" eb="5">
      <t>ミツ</t>
    </rPh>
    <rPh sb="6" eb="7">
      <t>タビ</t>
    </rPh>
    <rPh sb="15" eb="16">
      <t>ア</t>
    </rPh>
    <phoneticPr fontId="2"/>
  </si>
  <si>
    <t>区 市 町 村</t>
    <rPh sb="0" eb="1">
      <t>ク</t>
    </rPh>
    <rPh sb="2" eb="3">
      <t>シ</t>
    </rPh>
    <rPh sb="4" eb="5">
      <t>マチ</t>
    </rPh>
    <rPh sb="6" eb="7">
      <t>ムラ</t>
    </rPh>
    <phoneticPr fontId="2"/>
  </si>
  <si>
    <t>　東   京   都</t>
    <rPh sb="1" eb="2">
      <t>ヒガシ</t>
    </rPh>
    <rPh sb="5" eb="6">
      <t>キョウ</t>
    </rPh>
    <rPh sb="9" eb="10">
      <t>ミヤコ</t>
    </rPh>
    <phoneticPr fontId="2"/>
  </si>
  <si>
    <t xml:space="preserve">     東 村 山 市</t>
    <rPh sb="5" eb="6">
      <t>ヒガシ</t>
    </rPh>
    <rPh sb="7" eb="8">
      <t>ムラ</t>
    </rPh>
    <rPh sb="9" eb="10">
      <t>ヤマ</t>
    </rPh>
    <rPh sb="11" eb="12">
      <t>イチ</t>
    </rPh>
    <phoneticPr fontId="2"/>
  </si>
  <si>
    <t xml:space="preserve">     国 分 寺 市</t>
    <rPh sb="5" eb="6">
      <t>クニ</t>
    </rPh>
    <rPh sb="7" eb="8">
      <t>フン</t>
    </rPh>
    <rPh sb="9" eb="10">
      <t>テラ</t>
    </rPh>
    <rPh sb="11" eb="12">
      <t>イチ</t>
    </rPh>
    <phoneticPr fontId="2"/>
  </si>
  <si>
    <t>　　東久留米市</t>
    <rPh sb="2" eb="3">
      <t>ヒガシ</t>
    </rPh>
    <rPh sb="3" eb="7">
      <t>クルメシ</t>
    </rPh>
    <phoneticPr fontId="2"/>
  </si>
  <si>
    <t>　　武蔵村山市</t>
    <rPh sb="2" eb="4">
      <t>ムサシ</t>
    </rPh>
    <rPh sb="4" eb="7">
      <t>ムラヤマシ</t>
    </rPh>
    <phoneticPr fontId="2"/>
  </si>
  <si>
    <t xml:space="preserve">  郡     部</t>
    <rPh sb="2" eb="3">
      <t>グン</t>
    </rPh>
    <rPh sb="8" eb="9">
      <t>ブ</t>
    </rPh>
    <phoneticPr fontId="2"/>
  </si>
  <si>
    <t xml:space="preserve">  島     部</t>
    <rPh sb="2" eb="3">
      <t>シマ</t>
    </rPh>
    <rPh sb="8" eb="9">
      <t>ブ</t>
    </rPh>
    <phoneticPr fontId="2"/>
  </si>
  <si>
    <t>※ 郡　　　部</t>
    <rPh sb="2" eb="3">
      <t>グン</t>
    </rPh>
    <rPh sb="6" eb="7">
      <t>ブ</t>
    </rPh>
    <phoneticPr fontId="2"/>
  </si>
  <si>
    <t>　    中   央   区</t>
    <rPh sb="5" eb="6">
      <t>ナカ</t>
    </rPh>
    <rPh sb="9" eb="10">
      <t>ヒサシ</t>
    </rPh>
    <rPh sb="13" eb="14">
      <t>ク</t>
    </rPh>
    <phoneticPr fontId="2"/>
  </si>
  <si>
    <t>　  　港   　  　区</t>
    <rPh sb="4" eb="5">
      <t>ミナト</t>
    </rPh>
    <rPh sb="12" eb="13">
      <t>ク</t>
    </rPh>
    <phoneticPr fontId="2"/>
  </si>
  <si>
    <t xml:space="preserve">      新   宿   区</t>
    <rPh sb="6" eb="7">
      <t>シン</t>
    </rPh>
    <rPh sb="10" eb="11">
      <t>シュク</t>
    </rPh>
    <rPh sb="14" eb="15">
      <t>ク</t>
    </rPh>
    <phoneticPr fontId="2"/>
  </si>
  <si>
    <t xml:space="preserve">      文   京   区</t>
    <rPh sb="6" eb="7">
      <t>ブン</t>
    </rPh>
    <rPh sb="10" eb="11">
      <t>キョウ</t>
    </rPh>
    <rPh sb="14" eb="15">
      <t>ク</t>
    </rPh>
    <phoneticPr fontId="2"/>
  </si>
  <si>
    <t xml:space="preserve">     台   東   区</t>
    <rPh sb="5" eb="6">
      <t>ダイ</t>
    </rPh>
    <rPh sb="9" eb="10">
      <t>ヒガシ</t>
    </rPh>
    <rPh sb="13" eb="14">
      <t>ク</t>
    </rPh>
    <phoneticPr fontId="2"/>
  </si>
  <si>
    <t xml:space="preserve">     墨   田   区</t>
    <rPh sb="5" eb="6">
      <t>スミ</t>
    </rPh>
    <rPh sb="9" eb="10">
      <t>タ</t>
    </rPh>
    <rPh sb="13" eb="14">
      <t>ク</t>
    </rPh>
    <phoneticPr fontId="2"/>
  </si>
  <si>
    <t xml:space="preserve">     江   東   区</t>
    <rPh sb="5" eb="6">
      <t>エ</t>
    </rPh>
    <rPh sb="9" eb="10">
      <t>ヒガシ</t>
    </rPh>
    <rPh sb="13" eb="14">
      <t>ク</t>
    </rPh>
    <phoneticPr fontId="2"/>
  </si>
  <si>
    <t xml:space="preserve">     品   川   区</t>
    <rPh sb="5" eb="6">
      <t>シナ</t>
    </rPh>
    <rPh sb="9" eb="10">
      <t>カワ</t>
    </rPh>
    <rPh sb="13" eb="14">
      <t>ク</t>
    </rPh>
    <phoneticPr fontId="2"/>
  </si>
  <si>
    <t xml:space="preserve">     目   黒   区</t>
    <rPh sb="5" eb="6">
      <t>メ</t>
    </rPh>
    <rPh sb="9" eb="10">
      <t>クロ</t>
    </rPh>
    <rPh sb="13" eb="14">
      <t>ク</t>
    </rPh>
    <phoneticPr fontId="2"/>
  </si>
  <si>
    <t xml:space="preserve">     大   田   区</t>
    <rPh sb="5" eb="6">
      <t>ダイ</t>
    </rPh>
    <rPh sb="9" eb="10">
      <t>タ</t>
    </rPh>
    <rPh sb="13" eb="14">
      <t>ク</t>
    </rPh>
    <phoneticPr fontId="2"/>
  </si>
  <si>
    <t xml:space="preserve">     渋   谷   区</t>
    <rPh sb="5" eb="6">
      <t>シブ</t>
    </rPh>
    <rPh sb="9" eb="10">
      <t>タニ</t>
    </rPh>
    <rPh sb="13" eb="14">
      <t>ク</t>
    </rPh>
    <phoneticPr fontId="2"/>
  </si>
  <si>
    <t xml:space="preserve">     中   野   区</t>
    <rPh sb="5" eb="6">
      <t>ナカ</t>
    </rPh>
    <rPh sb="9" eb="10">
      <t>ノ</t>
    </rPh>
    <rPh sb="13" eb="14">
      <t>ク</t>
    </rPh>
    <phoneticPr fontId="2"/>
  </si>
  <si>
    <t xml:space="preserve">     杉   並   区</t>
    <rPh sb="5" eb="6">
      <t>スギ</t>
    </rPh>
    <rPh sb="9" eb="10">
      <t>ナミ</t>
    </rPh>
    <rPh sb="13" eb="14">
      <t>ク</t>
    </rPh>
    <phoneticPr fontId="2"/>
  </si>
  <si>
    <t xml:space="preserve">     豊   島   区</t>
    <rPh sb="5" eb="6">
      <t>トヨ</t>
    </rPh>
    <rPh sb="9" eb="10">
      <t>シマ</t>
    </rPh>
    <rPh sb="13" eb="14">
      <t>ク</t>
    </rPh>
    <phoneticPr fontId="2"/>
  </si>
  <si>
    <t xml:space="preserve">     北         区</t>
    <rPh sb="5" eb="6">
      <t>キタ</t>
    </rPh>
    <rPh sb="15" eb="16">
      <t>ク</t>
    </rPh>
    <phoneticPr fontId="2"/>
  </si>
  <si>
    <t xml:space="preserve">     荒   川   区</t>
    <rPh sb="5" eb="6">
      <t>アラ</t>
    </rPh>
    <rPh sb="9" eb="10">
      <t>カワ</t>
    </rPh>
    <rPh sb="13" eb="14">
      <t>ク</t>
    </rPh>
    <phoneticPr fontId="2"/>
  </si>
  <si>
    <t xml:space="preserve">     板   橋   区</t>
    <rPh sb="5" eb="6">
      <t>イタ</t>
    </rPh>
    <rPh sb="9" eb="10">
      <t>ハシ</t>
    </rPh>
    <rPh sb="13" eb="14">
      <t>ク</t>
    </rPh>
    <phoneticPr fontId="2"/>
  </si>
  <si>
    <t xml:space="preserve">     練   馬   区</t>
    <rPh sb="5" eb="6">
      <t>ネリ</t>
    </rPh>
    <rPh sb="9" eb="10">
      <t>ウマ</t>
    </rPh>
    <rPh sb="13" eb="14">
      <t>ク</t>
    </rPh>
    <phoneticPr fontId="2"/>
  </si>
  <si>
    <t xml:space="preserve">     足   立   区</t>
    <rPh sb="5" eb="6">
      <t>アシ</t>
    </rPh>
    <rPh sb="9" eb="10">
      <t>タテ</t>
    </rPh>
    <rPh sb="13" eb="14">
      <t>ク</t>
    </rPh>
    <phoneticPr fontId="2"/>
  </si>
  <si>
    <t xml:space="preserve">     葛   飾   区</t>
    <rPh sb="5" eb="6">
      <t>クズ</t>
    </rPh>
    <rPh sb="9" eb="10">
      <t>カザリ</t>
    </rPh>
    <rPh sb="13" eb="14">
      <t>ク</t>
    </rPh>
    <phoneticPr fontId="2"/>
  </si>
  <si>
    <t xml:space="preserve">     立   川   市</t>
    <rPh sb="5" eb="6">
      <t>タテ</t>
    </rPh>
    <rPh sb="9" eb="10">
      <t>カワ</t>
    </rPh>
    <rPh sb="13" eb="14">
      <t>シ</t>
    </rPh>
    <phoneticPr fontId="2"/>
  </si>
  <si>
    <t xml:space="preserve">     三   鷹   市</t>
    <rPh sb="5" eb="6">
      <t>３</t>
    </rPh>
    <rPh sb="9" eb="10">
      <t>タカ</t>
    </rPh>
    <rPh sb="13" eb="14">
      <t>シ</t>
    </rPh>
    <phoneticPr fontId="2"/>
  </si>
  <si>
    <t xml:space="preserve">     青   梅   市</t>
    <rPh sb="5" eb="6">
      <t>アオ</t>
    </rPh>
    <rPh sb="9" eb="10">
      <t>ウメ</t>
    </rPh>
    <rPh sb="13" eb="14">
      <t>シ</t>
    </rPh>
    <phoneticPr fontId="2"/>
  </si>
  <si>
    <t xml:space="preserve">     府   中   市</t>
    <rPh sb="5" eb="6">
      <t>フ</t>
    </rPh>
    <rPh sb="9" eb="10">
      <t>ナカ</t>
    </rPh>
    <rPh sb="13" eb="14">
      <t>シ</t>
    </rPh>
    <phoneticPr fontId="2"/>
  </si>
  <si>
    <t xml:space="preserve">     昭   島   市</t>
    <rPh sb="5" eb="6">
      <t>アキラ</t>
    </rPh>
    <rPh sb="9" eb="10">
      <t>シマ</t>
    </rPh>
    <rPh sb="13" eb="14">
      <t>シ</t>
    </rPh>
    <phoneticPr fontId="2"/>
  </si>
  <si>
    <t xml:space="preserve">     調   布   市</t>
    <rPh sb="5" eb="6">
      <t>チョウ</t>
    </rPh>
    <rPh sb="9" eb="10">
      <t>ヌノ</t>
    </rPh>
    <rPh sb="13" eb="14">
      <t>シ</t>
    </rPh>
    <phoneticPr fontId="2"/>
  </si>
  <si>
    <t xml:space="preserve">     町   田   市</t>
    <rPh sb="5" eb="6">
      <t>マチ</t>
    </rPh>
    <rPh sb="9" eb="10">
      <t>タ</t>
    </rPh>
    <rPh sb="13" eb="14">
      <t>シ</t>
    </rPh>
    <phoneticPr fontId="2"/>
  </si>
  <si>
    <t xml:space="preserve">     小   平   市</t>
    <rPh sb="5" eb="6">
      <t>コ</t>
    </rPh>
    <rPh sb="9" eb="10">
      <t>タイラ</t>
    </rPh>
    <rPh sb="13" eb="14">
      <t>シ</t>
    </rPh>
    <phoneticPr fontId="2"/>
  </si>
  <si>
    <t xml:space="preserve">     日   野   市</t>
    <rPh sb="5" eb="6">
      <t>ヒ</t>
    </rPh>
    <rPh sb="9" eb="10">
      <t>ノ</t>
    </rPh>
    <rPh sb="13" eb="14">
      <t>シ</t>
    </rPh>
    <phoneticPr fontId="2"/>
  </si>
  <si>
    <t xml:space="preserve">     国   立   市</t>
    <rPh sb="5" eb="6">
      <t>クニ</t>
    </rPh>
    <rPh sb="9" eb="10">
      <t>タ</t>
    </rPh>
    <rPh sb="13" eb="14">
      <t>シ</t>
    </rPh>
    <phoneticPr fontId="2"/>
  </si>
  <si>
    <t xml:space="preserve">     田 　無 　市</t>
    <rPh sb="5" eb="6">
      <t>タ</t>
    </rPh>
    <rPh sb="8" eb="9">
      <t>ム</t>
    </rPh>
    <rPh sb="11" eb="12">
      <t>シ</t>
    </rPh>
    <phoneticPr fontId="2"/>
  </si>
  <si>
    <t xml:space="preserve">     保　 谷　 市</t>
    <rPh sb="5" eb="6">
      <t>ホ</t>
    </rPh>
    <rPh sb="8" eb="9">
      <t>タニ</t>
    </rPh>
    <rPh sb="11" eb="12">
      <t>シ</t>
    </rPh>
    <phoneticPr fontId="2"/>
  </si>
  <si>
    <t xml:space="preserve">     福 　生 　市</t>
    <rPh sb="5" eb="6">
      <t>フク</t>
    </rPh>
    <rPh sb="8" eb="9">
      <t>ショウ</t>
    </rPh>
    <rPh sb="11" eb="12">
      <t>シ</t>
    </rPh>
    <phoneticPr fontId="2"/>
  </si>
  <si>
    <t xml:space="preserve">     狛　 江 　市</t>
    <rPh sb="5" eb="6">
      <t>コマ</t>
    </rPh>
    <rPh sb="8" eb="9">
      <t>エ</t>
    </rPh>
    <rPh sb="11" eb="12">
      <t>シ</t>
    </rPh>
    <phoneticPr fontId="2"/>
  </si>
  <si>
    <t xml:space="preserve">     東 大 和 市</t>
    <rPh sb="5" eb="6">
      <t>ヒガシ</t>
    </rPh>
    <rPh sb="7" eb="8">
      <t>ダイ</t>
    </rPh>
    <rPh sb="9" eb="10">
      <t>ワ</t>
    </rPh>
    <rPh sb="11" eb="12">
      <t>シ</t>
    </rPh>
    <phoneticPr fontId="2"/>
  </si>
  <si>
    <t xml:space="preserve">     清 　瀬　 市</t>
    <rPh sb="5" eb="6">
      <t>セイ</t>
    </rPh>
    <rPh sb="8" eb="9">
      <t>セ</t>
    </rPh>
    <rPh sb="11" eb="12">
      <t>シ</t>
    </rPh>
    <phoneticPr fontId="2"/>
  </si>
  <si>
    <t xml:space="preserve">     多 　摩　 市</t>
    <rPh sb="5" eb="6">
      <t>タ</t>
    </rPh>
    <rPh sb="8" eb="9">
      <t>マ</t>
    </rPh>
    <rPh sb="11" eb="12">
      <t>シ</t>
    </rPh>
    <phoneticPr fontId="2"/>
  </si>
  <si>
    <t xml:space="preserve">     稲 　城 　市</t>
    <rPh sb="5" eb="6">
      <t>イネ</t>
    </rPh>
    <rPh sb="8" eb="9">
      <t>シロ</t>
    </rPh>
    <rPh sb="11" eb="12">
      <t>シ</t>
    </rPh>
    <phoneticPr fontId="2"/>
  </si>
  <si>
    <t xml:space="preserve">     羽　 村　 市</t>
    <rPh sb="5" eb="6">
      <t>ハネ</t>
    </rPh>
    <rPh sb="8" eb="9">
      <t>ムラ</t>
    </rPh>
    <rPh sb="11" eb="12">
      <t>シ</t>
    </rPh>
    <phoneticPr fontId="2"/>
  </si>
  <si>
    <t xml:space="preserve">     あきる野市</t>
    <rPh sb="8" eb="10">
      <t>ノシ</t>
    </rPh>
    <phoneticPr fontId="2"/>
  </si>
  <si>
    <t xml:space="preserve">     瑞 　穂　 町</t>
    <rPh sb="5" eb="6">
      <t>ズイ</t>
    </rPh>
    <rPh sb="8" eb="9">
      <t>ホ</t>
    </rPh>
    <rPh sb="11" eb="12">
      <t>マチ</t>
    </rPh>
    <phoneticPr fontId="2"/>
  </si>
  <si>
    <t xml:space="preserve">     檜　 原 　村</t>
    <rPh sb="5" eb="6">
      <t>ヒノキ</t>
    </rPh>
    <rPh sb="8" eb="9">
      <t>ハラ</t>
    </rPh>
    <rPh sb="11" eb="12">
      <t>ムラ</t>
    </rPh>
    <phoneticPr fontId="2"/>
  </si>
  <si>
    <t xml:space="preserve">     日 の 出 町</t>
    <rPh sb="5" eb="6">
      <t>ヒ</t>
    </rPh>
    <rPh sb="9" eb="10">
      <t>デ</t>
    </rPh>
    <rPh sb="11" eb="12">
      <t>マチ</t>
    </rPh>
    <phoneticPr fontId="2"/>
  </si>
  <si>
    <t xml:space="preserve">     大　 島 　町</t>
    <rPh sb="5" eb="6">
      <t>ダイ</t>
    </rPh>
    <rPh sb="8" eb="9">
      <t>シマ</t>
    </rPh>
    <rPh sb="11" eb="12">
      <t>マチ</t>
    </rPh>
    <phoneticPr fontId="2"/>
  </si>
  <si>
    <t xml:space="preserve">     利　 島 　村</t>
    <rPh sb="5" eb="6">
      <t>リ</t>
    </rPh>
    <rPh sb="8" eb="9">
      <t>シマ</t>
    </rPh>
    <rPh sb="11" eb="12">
      <t>ムラ</t>
    </rPh>
    <phoneticPr fontId="2"/>
  </si>
  <si>
    <t xml:space="preserve">     新　 島　 村</t>
    <rPh sb="5" eb="6">
      <t>シン</t>
    </rPh>
    <rPh sb="8" eb="9">
      <t>シマ</t>
    </rPh>
    <rPh sb="11" eb="12">
      <t>ムラ</t>
    </rPh>
    <phoneticPr fontId="2"/>
  </si>
  <si>
    <t xml:space="preserve">     神 津 島 村</t>
    <rPh sb="5" eb="6">
      <t>カミ</t>
    </rPh>
    <rPh sb="7" eb="8">
      <t>ツ</t>
    </rPh>
    <rPh sb="9" eb="10">
      <t>シマ</t>
    </rPh>
    <rPh sb="11" eb="12">
      <t>ムラ</t>
    </rPh>
    <phoneticPr fontId="2"/>
  </si>
  <si>
    <t xml:space="preserve">     三 　宅 　村</t>
    <rPh sb="5" eb="6">
      <t>３</t>
    </rPh>
    <rPh sb="8" eb="9">
      <t>タク</t>
    </rPh>
    <rPh sb="11" eb="12">
      <t>ムラ</t>
    </rPh>
    <phoneticPr fontId="2"/>
  </si>
  <si>
    <t xml:space="preserve">     御 蔵 島 村</t>
    <rPh sb="5" eb="6">
      <t>ゴ</t>
    </rPh>
    <rPh sb="7" eb="8">
      <t>クラ</t>
    </rPh>
    <rPh sb="9" eb="10">
      <t>シマ</t>
    </rPh>
    <rPh sb="11" eb="12">
      <t>ムラ</t>
    </rPh>
    <phoneticPr fontId="2"/>
  </si>
  <si>
    <t xml:space="preserve">     小 笠 原 村</t>
    <rPh sb="5" eb="6">
      <t>ショウ</t>
    </rPh>
    <rPh sb="7" eb="8">
      <t>カサ</t>
    </rPh>
    <rPh sb="9" eb="10">
      <t>ハラ</t>
    </rPh>
    <rPh sb="11" eb="12">
      <t>ムラ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</si>
  <si>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</si>
  <si>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</si>
  <si>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100歳以上</t>
    <rPh sb="3" eb="4">
      <t>サイ</t>
    </rPh>
    <rPh sb="4" eb="6">
      <t>イジョウ</t>
    </rPh>
    <phoneticPr fontId="2"/>
  </si>
  <si>
    <t>15歳未満</t>
    <rPh sb="2" eb="3">
      <t>サイ</t>
    </rPh>
    <rPh sb="3" eb="5">
      <t>ミマン</t>
    </rPh>
    <phoneticPr fontId="2"/>
  </si>
  <si>
    <t>15～64歳</t>
    <rPh sb="5" eb="6">
      <t>サイ</t>
    </rPh>
    <phoneticPr fontId="2"/>
  </si>
  <si>
    <t>65歳以上</t>
    <rPh sb="2" eb="3">
      <t>サイ</t>
    </rPh>
    <rPh sb="3" eb="5">
      <t>イジョウ</t>
    </rPh>
    <phoneticPr fontId="2"/>
  </si>
  <si>
    <t>平均年齢</t>
    <rPh sb="0" eb="2">
      <t>ヘイキン</t>
    </rPh>
    <rPh sb="2" eb="4">
      <t>ネンレイ</t>
    </rPh>
    <phoneticPr fontId="2"/>
  </si>
  <si>
    <t>不　　詳</t>
    <rPh sb="0" eb="1">
      <t>フ</t>
    </rPh>
    <rPh sb="3" eb="4">
      <t>ショウ</t>
    </rPh>
    <phoneticPr fontId="2"/>
  </si>
  <si>
    <t>総　数</t>
    <rPh sb="0" eb="1">
      <t>フサ</t>
    </rPh>
    <rPh sb="2" eb="3">
      <t>カズ</t>
    </rPh>
    <phoneticPr fontId="2"/>
  </si>
  <si>
    <t>年　齢</t>
    <rPh sb="0" eb="1">
      <t>トシ</t>
    </rPh>
    <rPh sb="2" eb="3">
      <t>ヨワイ</t>
    </rPh>
    <phoneticPr fontId="2"/>
  </si>
  <si>
    <t>第２表　　　年齢（各歳）、男女別人口</t>
    <rPh sb="0" eb="1">
      <t>ダイ</t>
    </rPh>
    <rPh sb="2" eb="3">
      <t>ヒョウ</t>
    </rPh>
    <rPh sb="6" eb="8">
      <t>ネンレイ</t>
    </rPh>
    <rPh sb="9" eb="10">
      <t>カク</t>
    </rPh>
    <rPh sb="10" eb="11">
      <t>サイ</t>
    </rPh>
    <rPh sb="13" eb="15">
      <t>ダンジョ</t>
    </rPh>
    <rPh sb="15" eb="16">
      <t>ベツ</t>
    </rPh>
    <rPh sb="16" eb="18">
      <t>ジンコウ</t>
    </rPh>
    <phoneticPr fontId="2"/>
  </si>
  <si>
    <t>総数</t>
    <rPh sb="0" eb="2">
      <t>ソウスウ</t>
    </rPh>
    <phoneticPr fontId="2"/>
  </si>
  <si>
    <t>施設等の世帯</t>
    <rPh sb="0" eb="2">
      <t>シセツ</t>
    </rPh>
    <rPh sb="2" eb="3">
      <t>トウ</t>
    </rPh>
    <rPh sb="4" eb="6">
      <t>セタイ</t>
    </rPh>
    <phoneticPr fontId="2"/>
  </si>
  <si>
    <t>総　　数</t>
    <rPh sb="0" eb="1">
      <t>フサ</t>
    </rPh>
    <rPh sb="3" eb="4">
      <t>カズ</t>
    </rPh>
    <phoneticPr fontId="2"/>
  </si>
  <si>
    <t>総　　数(1)</t>
    <rPh sb="0" eb="1">
      <t>フサ</t>
    </rPh>
    <rPh sb="3" eb="4">
      <t>カズ</t>
    </rPh>
    <phoneticPr fontId="2"/>
  </si>
  <si>
    <t>一 般 世 帯</t>
    <rPh sb="0" eb="1">
      <t>１</t>
    </rPh>
    <rPh sb="2" eb="3">
      <t>バン</t>
    </rPh>
    <rPh sb="4" eb="5">
      <t>ヨ</t>
    </rPh>
    <rPh sb="6" eb="7">
      <t>オビ</t>
    </rPh>
    <phoneticPr fontId="2"/>
  </si>
  <si>
    <t>地　　域</t>
    <rPh sb="0" eb="1">
      <t>チ</t>
    </rPh>
    <rPh sb="3" eb="4">
      <t>イキ</t>
    </rPh>
    <phoneticPr fontId="2"/>
  </si>
  <si>
    <t>東 京 都</t>
    <rPh sb="0" eb="1">
      <t>ヒガシ</t>
    </rPh>
    <rPh sb="2" eb="3">
      <t>キョウ</t>
    </rPh>
    <rPh sb="4" eb="5">
      <t>ミヤコ</t>
    </rPh>
    <phoneticPr fontId="2"/>
  </si>
  <si>
    <t>文 京 区</t>
    <rPh sb="0" eb="1">
      <t>ブン</t>
    </rPh>
    <rPh sb="2" eb="3">
      <t>キョウ</t>
    </rPh>
    <rPh sb="4" eb="5">
      <t>ク</t>
    </rPh>
    <phoneticPr fontId="2"/>
  </si>
  <si>
    <t>第３表　　男女別人口及び世帯の種類（２区分）別世帯数</t>
    <rPh sb="0" eb="1">
      <t>ダイ</t>
    </rPh>
    <rPh sb="2" eb="3">
      <t>ヒョウ</t>
    </rPh>
    <rPh sb="5" eb="7">
      <t>ダンジョ</t>
    </rPh>
    <rPh sb="7" eb="8">
      <t>ベツ</t>
    </rPh>
    <rPh sb="8" eb="10">
      <t>ジンコウ</t>
    </rPh>
    <rPh sb="10" eb="11">
      <t>オヨ</t>
    </rPh>
    <rPh sb="12" eb="14">
      <t>セタイ</t>
    </rPh>
    <rPh sb="15" eb="17">
      <t>シュルイ</t>
    </rPh>
    <rPh sb="19" eb="21">
      <t>クブン</t>
    </rPh>
    <rPh sb="22" eb="23">
      <t>ベツ</t>
    </rPh>
    <rPh sb="23" eb="26">
      <t>セタイスウ</t>
    </rPh>
    <phoneticPr fontId="2"/>
  </si>
  <si>
    <t>東南アジア、南アジア</t>
    <rPh sb="0" eb="2">
      <t>トウナン</t>
    </rPh>
    <rPh sb="6" eb="7">
      <t>ミナミ</t>
    </rPh>
    <phoneticPr fontId="2"/>
  </si>
  <si>
    <t>その他</t>
    <rPh sb="2" eb="3">
      <t>タ</t>
    </rPh>
    <phoneticPr fontId="2"/>
  </si>
  <si>
    <t>地　域</t>
    <rPh sb="0" eb="1">
      <t>チ</t>
    </rPh>
    <rPh sb="2" eb="3">
      <t>イキ</t>
    </rPh>
    <phoneticPr fontId="2"/>
  </si>
  <si>
    <t>男　女</t>
    <rPh sb="0" eb="1">
      <t>オトコ</t>
    </rPh>
    <rPh sb="2" eb="3">
      <t>オンナ</t>
    </rPh>
    <phoneticPr fontId="2"/>
  </si>
  <si>
    <t>韓　国</t>
    <rPh sb="0" eb="1">
      <t>カン</t>
    </rPh>
    <rPh sb="2" eb="3">
      <t>クニ</t>
    </rPh>
    <phoneticPr fontId="2"/>
  </si>
  <si>
    <t>朝　鮮</t>
    <rPh sb="0" eb="1">
      <t>アサ</t>
    </rPh>
    <rPh sb="2" eb="3">
      <t>アラタ</t>
    </rPh>
    <phoneticPr fontId="2"/>
  </si>
  <si>
    <t>中　国</t>
    <rPh sb="0" eb="1">
      <t>ナカ</t>
    </rPh>
    <rPh sb="2" eb="3">
      <t>クニ</t>
    </rPh>
    <phoneticPr fontId="2"/>
  </si>
  <si>
    <t>特別区部</t>
    <rPh sb="0" eb="3">
      <t>トクベツク</t>
    </rPh>
    <rPh sb="3" eb="4">
      <t>ブ</t>
    </rPh>
    <phoneticPr fontId="2"/>
  </si>
  <si>
    <t>人　　　　　　　　　　　口</t>
    <rPh sb="0" eb="1">
      <t>ヒト</t>
    </rPh>
    <rPh sb="12" eb="13">
      <t>クチ</t>
    </rPh>
    <phoneticPr fontId="2"/>
  </si>
  <si>
    <t>世　　　　　帯　　　　　数</t>
    <rPh sb="0" eb="1">
      <t>ヨ</t>
    </rPh>
    <rPh sb="6" eb="7">
      <t>オビ</t>
    </rPh>
    <rPh sb="12" eb="13">
      <t>カズ</t>
    </rPh>
    <phoneticPr fontId="2"/>
  </si>
  <si>
    <t>総数（１）</t>
    <rPh sb="0" eb="2">
      <t>ソウスウ</t>
    </rPh>
    <phoneticPr fontId="2"/>
  </si>
  <si>
    <t>有配偶</t>
    <rPh sb="0" eb="1">
      <t>ユウ</t>
    </rPh>
    <rPh sb="1" eb="3">
      <t>ハイグウ</t>
    </rPh>
    <phoneticPr fontId="2"/>
  </si>
  <si>
    <t>85歳以上</t>
    <rPh sb="2" eb="3">
      <t>サイ</t>
    </rPh>
    <rPh sb="3" eb="5">
      <t>イジョウ</t>
    </rPh>
    <phoneticPr fontId="2"/>
  </si>
  <si>
    <t>未　　婚</t>
    <rPh sb="0" eb="1">
      <t>ミ</t>
    </rPh>
    <rPh sb="3" eb="4">
      <t>コン</t>
    </rPh>
    <phoneticPr fontId="2"/>
  </si>
  <si>
    <t>死　　別</t>
    <rPh sb="0" eb="1">
      <t>シ</t>
    </rPh>
    <rPh sb="3" eb="4">
      <t>ベツ</t>
    </rPh>
    <phoneticPr fontId="2"/>
  </si>
  <si>
    <t>離　　別</t>
    <rPh sb="0" eb="1">
      <t>ハナレ</t>
    </rPh>
    <rPh sb="3" eb="4">
      <t>ベツ</t>
    </rPh>
    <phoneticPr fontId="2"/>
  </si>
  <si>
    <t>総　　　　　　数</t>
    <rPh sb="0" eb="1">
      <t>フサ</t>
    </rPh>
    <rPh sb="7" eb="8">
      <t>カズ</t>
    </rPh>
    <phoneticPr fontId="2"/>
  </si>
  <si>
    <t>　 15～19歳</t>
    <rPh sb="7" eb="8">
      <t>サイ</t>
    </rPh>
    <phoneticPr fontId="2"/>
  </si>
  <si>
    <t>（１）　　配偶関係「不詳」を含む。</t>
    <rPh sb="5" eb="7">
      <t>ハイグウ</t>
    </rPh>
    <rPh sb="7" eb="9">
      <t>カンケイ</t>
    </rPh>
    <rPh sb="10" eb="12">
      <t>フショウ</t>
    </rPh>
    <rPh sb="14" eb="15">
      <t>フク</t>
    </rPh>
    <phoneticPr fontId="2"/>
  </si>
  <si>
    <t>第５表　　配偶関係（４区分）、年齢（５歳階級）、男女別１５歳以上人口</t>
    <rPh sb="0" eb="1">
      <t>ダイ</t>
    </rPh>
    <rPh sb="2" eb="3">
      <t>ヒョウ</t>
    </rPh>
    <rPh sb="5" eb="7">
      <t>ハイグウ</t>
    </rPh>
    <rPh sb="7" eb="9">
      <t>カンケイ</t>
    </rPh>
    <rPh sb="11" eb="13">
      <t>クブン</t>
    </rPh>
    <rPh sb="15" eb="17">
      <t>ネンレイ</t>
    </rPh>
    <rPh sb="19" eb="20">
      <t>サイ</t>
    </rPh>
    <rPh sb="20" eb="22">
      <t>カイキュウ</t>
    </rPh>
    <rPh sb="24" eb="26">
      <t>ダンジョ</t>
    </rPh>
    <rPh sb="26" eb="27">
      <t>ベツ</t>
    </rPh>
    <rPh sb="29" eb="30">
      <t>サイ</t>
    </rPh>
    <rPh sb="30" eb="32">
      <t>イジョウ</t>
    </rPh>
    <rPh sb="32" eb="34">
      <t>ジンコウ</t>
    </rPh>
    <phoneticPr fontId="2"/>
  </si>
  <si>
    <t>第４表　　国籍（１０区分）、男女別外国人数</t>
    <rPh sb="0" eb="1">
      <t>ダイ</t>
    </rPh>
    <rPh sb="2" eb="3">
      <t>ヒョウ</t>
    </rPh>
    <rPh sb="5" eb="7">
      <t>コクセキ</t>
    </rPh>
    <rPh sb="10" eb="12">
      <t>クブン</t>
    </rPh>
    <rPh sb="14" eb="16">
      <t>ダンジョ</t>
    </rPh>
    <rPh sb="16" eb="17">
      <t>ベツ</t>
    </rPh>
    <rPh sb="17" eb="19">
      <t>ガイコク</t>
    </rPh>
    <rPh sb="19" eb="20">
      <t>ジン</t>
    </rPh>
    <rPh sb="20" eb="21">
      <t>スウ</t>
    </rPh>
    <phoneticPr fontId="2"/>
  </si>
  <si>
    <t>２</t>
    <phoneticPr fontId="2"/>
  </si>
  <si>
    <t>４</t>
    <phoneticPr fontId="2"/>
  </si>
  <si>
    <t>（再掲）</t>
    <rPh sb="1" eb="3">
      <t>サイケイ</t>
    </rPh>
    <phoneticPr fontId="2"/>
  </si>
  <si>
    <t>間借り・下宿</t>
    <rPh sb="0" eb="2">
      <t>マガ</t>
    </rPh>
    <rPh sb="4" eb="6">
      <t>ゲシュク</t>
    </rPh>
    <phoneticPr fontId="2"/>
  </si>
  <si>
    <t>施設等の世帯の種類</t>
    <rPh sb="0" eb="2">
      <t>シセツ</t>
    </rPh>
    <rPh sb="2" eb="3">
      <t>トウ</t>
    </rPh>
    <rPh sb="4" eb="6">
      <t>セタイ</t>
    </rPh>
    <rPh sb="7" eb="9">
      <t>シュルイ</t>
    </rPh>
    <phoneticPr fontId="2"/>
  </si>
  <si>
    <t>　　　　　　　　　（６区分）</t>
    <rPh sb="11" eb="13">
      <t>クブン</t>
    </rPh>
    <phoneticPr fontId="2"/>
  </si>
  <si>
    <t>世帯数</t>
    <rPh sb="0" eb="3">
      <t>セタイスウ</t>
    </rPh>
    <phoneticPr fontId="2"/>
  </si>
  <si>
    <t>世帯人員が</t>
    <rPh sb="0" eb="2">
      <t>セタイ</t>
    </rPh>
    <rPh sb="2" eb="4">
      <t>ジンイン</t>
    </rPh>
    <phoneticPr fontId="2"/>
  </si>
  <si>
    <t>５０人以上</t>
    <rPh sb="2" eb="3">
      <t>ニン</t>
    </rPh>
    <rPh sb="3" eb="5">
      <t>イジョウ</t>
    </rPh>
    <phoneticPr fontId="2"/>
  </si>
  <si>
    <t>世帯人員</t>
    <rPh sb="0" eb="2">
      <t>セタイ</t>
    </rPh>
    <rPh sb="2" eb="4">
      <t>ジンイン</t>
    </rPh>
    <phoneticPr fontId="2"/>
  </si>
  <si>
    <t>１ ～ ４ 人</t>
    <rPh sb="6" eb="7">
      <t>ニン</t>
    </rPh>
    <phoneticPr fontId="2"/>
  </si>
  <si>
    <t>第７表　　施設等の世帯の種類（６区分）、世帯人員（４区分）別</t>
    <rPh sb="0" eb="1">
      <t>ダイ</t>
    </rPh>
    <rPh sb="2" eb="3">
      <t>ヒョウ</t>
    </rPh>
    <rPh sb="5" eb="7">
      <t>シセツ</t>
    </rPh>
    <rPh sb="7" eb="8">
      <t>トウ</t>
    </rPh>
    <rPh sb="9" eb="11">
      <t>セタイ</t>
    </rPh>
    <rPh sb="12" eb="14">
      <t>シュルイ</t>
    </rPh>
    <rPh sb="16" eb="18">
      <t>クブン</t>
    </rPh>
    <rPh sb="20" eb="22">
      <t>セタイ</t>
    </rPh>
    <rPh sb="22" eb="24">
      <t>ジンイン</t>
    </rPh>
    <rPh sb="26" eb="28">
      <t>クブン</t>
    </rPh>
    <rPh sb="29" eb="30">
      <t>ベツ</t>
    </rPh>
    <phoneticPr fontId="2"/>
  </si>
  <si>
    <t>親族人員が</t>
    <rPh sb="0" eb="2">
      <t>シンゾク</t>
    </rPh>
    <rPh sb="2" eb="4">
      <t>ジンイン</t>
    </rPh>
    <phoneticPr fontId="2"/>
  </si>
  <si>
    <t>５</t>
    <phoneticPr fontId="2"/>
  </si>
  <si>
    <t>３</t>
    <phoneticPr fontId="2"/>
  </si>
  <si>
    <t>７人以上</t>
    <rPh sb="1" eb="2">
      <t>ニン</t>
    </rPh>
    <rPh sb="2" eb="4">
      <t>イジョウ</t>
    </rPh>
    <phoneticPr fontId="2"/>
  </si>
  <si>
    <t>一般世帯数</t>
    <rPh sb="0" eb="2">
      <t>イッパン</t>
    </rPh>
    <rPh sb="2" eb="5">
      <t>セタイスウ</t>
    </rPh>
    <phoneticPr fontId="2"/>
  </si>
  <si>
    <t>一般世帯人員</t>
    <rPh sb="0" eb="2">
      <t>イッパン</t>
    </rPh>
    <rPh sb="2" eb="4">
      <t>セタイ</t>
    </rPh>
    <rPh sb="4" eb="6">
      <t>ジンイン</t>
    </rPh>
    <phoneticPr fontId="2"/>
  </si>
  <si>
    <t>親族人員</t>
    <rPh sb="0" eb="2">
      <t>シンゾク</t>
    </rPh>
    <rPh sb="2" eb="4">
      <t>ジンイン</t>
    </rPh>
    <phoneticPr fontId="2"/>
  </si>
  <si>
    <t>第８表　　親族人員（７区分）別一般世帯数、一般世帯人員及び</t>
    <rPh sb="0" eb="1">
      <t>ダイ</t>
    </rPh>
    <rPh sb="2" eb="3">
      <t>ヒョウ</t>
    </rPh>
    <rPh sb="5" eb="7">
      <t>シンゾク</t>
    </rPh>
    <rPh sb="7" eb="9">
      <t>ジンイン</t>
    </rPh>
    <rPh sb="11" eb="13">
      <t>クブン</t>
    </rPh>
    <rPh sb="14" eb="15">
      <t>ベツ</t>
    </rPh>
    <rPh sb="15" eb="17">
      <t>イッパン</t>
    </rPh>
    <rPh sb="17" eb="20">
      <t>セタイスウ</t>
    </rPh>
    <rPh sb="21" eb="23">
      <t>イッパン</t>
    </rPh>
    <rPh sb="23" eb="25">
      <t>セタイ</t>
    </rPh>
    <rPh sb="25" eb="27">
      <t>ジンイン</t>
    </rPh>
    <rPh sb="27" eb="28">
      <t>オヨ</t>
    </rPh>
    <phoneticPr fontId="2"/>
  </si>
  <si>
    <t>　　　　　　　　　　 　施設等の世帯数及び施設等の世帯人員</t>
    <rPh sb="12" eb="14">
      <t>シセツ</t>
    </rPh>
    <rPh sb="14" eb="15">
      <t>トウ</t>
    </rPh>
    <rPh sb="16" eb="19">
      <t>セタイスウ</t>
    </rPh>
    <rPh sb="19" eb="20">
      <t>オヨ</t>
    </rPh>
    <rPh sb="21" eb="23">
      <t>シセツ</t>
    </rPh>
    <rPh sb="23" eb="24">
      <t>トウ</t>
    </rPh>
    <rPh sb="25" eb="27">
      <t>セタイ</t>
    </rPh>
    <rPh sb="27" eb="29">
      <t>ジンイン</t>
    </rPh>
    <phoneticPr fontId="2"/>
  </si>
  <si>
    <t>　　（再掲）</t>
    <rPh sb="3" eb="5">
      <t>サイケイ</t>
    </rPh>
    <phoneticPr fontId="2"/>
  </si>
  <si>
    <t>　（再掲）</t>
    <rPh sb="2" eb="4">
      <t>サイケイ</t>
    </rPh>
    <phoneticPr fontId="2"/>
  </si>
  <si>
    <t>６</t>
    <phoneticPr fontId="2"/>
  </si>
  <si>
    <t>６歳未満親族のいる一般世帯</t>
    <rPh sb="1" eb="4">
      <t>サイミマン</t>
    </rPh>
    <rPh sb="4" eb="6">
      <t>シンゾク</t>
    </rPh>
    <rPh sb="9" eb="11">
      <t>イッパン</t>
    </rPh>
    <rPh sb="11" eb="13">
      <t>セタイ</t>
    </rPh>
    <phoneticPr fontId="2"/>
  </si>
  <si>
    <t>１８歳未満親族のいる一般世帯</t>
    <rPh sb="2" eb="5">
      <t>サイミマン</t>
    </rPh>
    <rPh sb="5" eb="7">
      <t>シンゾク</t>
    </rPh>
    <rPh sb="10" eb="12">
      <t>イッパン</t>
    </rPh>
    <rPh sb="12" eb="14">
      <t>セタイ</t>
    </rPh>
    <phoneticPr fontId="2"/>
  </si>
  <si>
    <t>１　世　帯　　　　当　た　り　　　　親族人員</t>
    <rPh sb="2" eb="3">
      <t>ヨ</t>
    </rPh>
    <rPh sb="4" eb="5">
      <t>オビ</t>
    </rPh>
    <rPh sb="9" eb="10">
      <t>ア</t>
    </rPh>
    <rPh sb="18" eb="20">
      <t>シンゾク</t>
    </rPh>
    <rPh sb="20" eb="22">
      <t>ジンイン</t>
    </rPh>
    <phoneticPr fontId="2"/>
  </si>
  <si>
    <t>親族のみから成る一般世帯</t>
    <rPh sb="0" eb="2">
      <t>シンゾク</t>
    </rPh>
    <rPh sb="6" eb="7">
      <t>ナ</t>
    </rPh>
    <rPh sb="8" eb="10">
      <t>イッパン</t>
    </rPh>
    <rPh sb="10" eb="12">
      <t>セタイ</t>
    </rPh>
    <phoneticPr fontId="2"/>
  </si>
  <si>
    <t>寮・寄宿舎の学生・生徒</t>
    <rPh sb="0" eb="1">
      <t>リョウ</t>
    </rPh>
    <rPh sb="2" eb="5">
      <t>キシュクシャ</t>
    </rPh>
    <rPh sb="6" eb="8">
      <t>ガクセイ</t>
    </rPh>
    <rPh sb="9" eb="11">
      <t>セイト</t>
    </rPh>
    <phoneticPr fontId="2"/>
  </si>
  <si>
    <t>社会施設の入所者</t>
    <rPh sb="0" eb="2">
      <t>シャカイ</t>
    </rPh>
    <rPh sb="2" eb="4">
      <t>シセツ</t>
    </rPh>
    <rPh sb="5" eb="8">
      <t>ニュウショシャ</t>
    </rPh>
    <phoneticPr fontId="2"/>
  </si>
  <si>
    <t>自衛隊営舎内居住者</t>
    <rPh sb="0" eb="3">
      <t>ジエイタイ</t>
    </rPh>
    <rPh sb="3" eb="5">
      <t>エイシャ</t>
    </rPh>
    <rPh sb="5" eb="6">
      <t>ナイ</t>
    </rPh>
    <rPh sb="6" eb="9">
      <t>キョジュウシャ</t>
    </rPh>
    <phoneticPr fontId="2"/>
  </si>
  <si>
    <t>矯正施設の入所者</t>
    <rPh sb="0" eb="2">
      <t>キョウセイ</t>
    </rPh>
    <rPh sb="2" eb="4">
      <t>シセツ</t>
    </rPh>
    <rPh sb="5" eb="8">
      <t>ニュウショシャ</t>
    </rPh>
    <phoneticPr fontId="2"/>
  </si>
  <si>
    <t>病院･療養所の入所者</t>
    <rPh sb="0" eb="2">
      <t>ビョウイン</t>
    </rPh>
    <rPh sb="3" eb="5">
      <t>リョウヨウ</t>
    </rPh>
    <rPh sb="5" eb="6">
      <t>ジョ</t>
    </rPh>
    <rPh sb="7" eb="9">
      <t>ニュウショ</t>
    </rPh>
    <rPh sb="9" eb="10">
      <t>シャ</t>
    </rPh>
    <phoneticPr fontId="2"/>
  </si>
  <si>
    <t>世　　　帯　　　数</t>
    <rPh sb="0" eb="1">
      <t>ヨ</t>
    </rPh>
    <rPh sb="4" eb="5">
      <t>オビ</t>
    </rPh>
    <rPh sb="8" eb="9">
      <t>カズ</t>
    </rPh>
    <phoneticPr fontId="2"/>
  </si>
  <si>
    <t>世　　帯　　人　　員</t>
    <rPh sb="0" eb="1">
      <t>ヨ</t>
    </rPh>
    <rPh sb="3" eb="4">
      <t>オビ</t>
    </rPh>
    <rPh sb="6" eb="7">
      <t>ヒト</t>
    </rPh>
    <rPh sb="9" eb="10">
      <t>イン</t>
    </rPh>
    <phoneticPr fontId="2"/>
  </si>
  <si>
    <t>母子世帯</t>
    <rPh sb="0" eb="2">
      <t>ボシ</t>
    </rPh>
    <rPh sb="2" eb="4">
      <t>セタイ</t>
    </rPh>
    <phoneticPr fontId="2"/>
  </si>
  <si>
    <t>父子世帯</t>
    <rPh sb="0" eb="2">
      <t>フシ</t>
    </rPh>
    <rPh sb="2" eb="4">
      <t>セタイ</t>
    </rPh>
    <phoneticPr fontId="2"/>
  </si>
  <si>
    <t>（１）　夫の親か妻の親か特定できない場合を含む。</t>
    <rPh sb="4" eb="5">
      <t>オット</t>
    </rPh>
    <rPh sb="6" eb="7">
      <t>オヤ</t>
    </rPh>
    <rPh sb="8" eb="9">
      <t>ツマ</t>
    </rPh>
    <rPh sb="10" eb="11">
      <t>オヤ</t>
    </rPh>
    <rPh sb="12" eb="14">
      <t>トクテイ</t>
    </rPh>
    <rPh sb="18" eb="20">
      <t>バアイ</t>
    </rPh>
    <rPh sb="21" eb="22">
      <t>フク</t>
    </rPh>
    <phoneticPr fontId="2"/>
  </si>
  <si>
    <t>総　　　　　　　　　　　　　　　　数</t>
    <rPh sb="0" eb="1">
      <t>フサ</t>
    </rPh>
    <rPh sb="17" eb="18">
      <t>カズ</t>
    </rPh>
    <phoneticPr fontId="2"/>
  </si>
  <si>
    <t>核家族世帯</t>
    <rPh sb="0" eb="3">
      <t>カクカゾク</t>
    </rPh>
    <rPh sb="3" eb="5">
      <t>セタイ</t>
    </rPh>
    <phoneticPr fontId="2"/>
  </si>
  <si>
    <t>親族世帯</t>
    <rPh sb="0" eb="2">
      <t>シンゾク</t>
    </rPh>
    <rPh sb="2" eb="4">
      <t>セタイ</t>
    </rPh>
    <phoneticPr fontId="2"/>
  </si>
  <si>
    <t>夫　婦　の　み　の　世　帯</t>
    <rPh sb="0" eb="1">
      <t>オット</t>
    </rPh>
    <rPh sb="2" eb="3">
      <t>フ</t>
    </rPh>
    <rPh sb="10" eb="11">
      <t>ヨ</t>
    </rPh>
    <rPh sb="12" eb="13">
      <t>オビ</t>
    </rPh>
    <phoneticPr fontId="2"/>
  </si>
  <si>
    <t>夫婦と子供から成る世帯</t>
    <rPh sb="0" eb="2">
      <t>フウフ</t>
    </rPh>
    <rPh sb="3" eb="5">
      <t>コドモ</t>
    </rPh>
    <rPh sb="7" eb="8">
      <t>ナ</t>
    </rPh>
    <rPh sb="9" eb="11">
      <t>セタイ</t>
    </rPh>
    <phoneticPr fontId="2"/>
  </si>
  <si>
    <t>男親と子供から成る世帯</t>
    <rPh sb="0" eb="1">
      <t>オトコ</t>
    </rPh>
    <rPh sb="1" eb="2">
      <t>オヤ</t>
    </rPh>
    <rPh sb="3" eb="5">
      <t>コドモ</t>
    </rPh>
    <rPh sb="7" eb="8">
      <t>ナ</t>
    </rPh>
    <rPh sb="9" eb="11">
      <t>セタイ</t>
    </rPh>
    <phoneticPr fontId="2"/>
  </si>
  <si>
    <t>女親と子供から成る世帯</t>
    <rPh sb="0" eb="1">
      <t>オンナ</t>
    </rPh>
    <rPh sb="1" eb="2">
      <t>オヤ</t>
    </rPh>
    <rPh sb="3" eb="5">
      <t>コドモ</t>
    </rPh>
    <rPh sb="7" eb="8">
      <t>ナ</t>
    </rPh>
    <rPh sb="9" eb="11">
      <t>セタイ</t>
    </rPh>
    <phoneticPr fontId="2"/>
  </si>
  <si>
    <t>（２）</t>
  </si>
  <si>
    <t>（３）</t>
  </si>
  <si>
    <t>（４）</t>
  </si>
  <si>
    <t>夫婦と両親から成る世帯</t>
    <rPh sb="0" eb="2">
      <t>フウフ</t>
    </rPh>
    <rPh sb="3" eb="5">
      <t>リョウシン</t>
    </rPh>
    <rPh sb="7" eb="8">
      <t>ナ</t>
    </rPh>
    <rPh sb="9" eb="11">
      <t>セタイ</t>
    </rPh>
    <phoneticPr fontId="2"/>
  </si>
  <si>
    <t>夫婦と夫の親から成る世帯</t>
    <rPh sb="0" eb="2">
      <t>フウフ</t>
    </rPh>
    <rPh sb="3" eb="4">
      <t>オット</t>
    </rPh>
    <rPh sb="5" eb="6">
      <t>オヤ</t>
    </rPh>
    <rPh sb="8" eb="9">
      <t>ナ</t>
    </rPh>
    <rPh sb="10" eb="12">
      <t>セタイ</t>
    </rPh>
    <phoneticPr fontId="2"/>
  </si>
  <si>
    <t>①</t>
    <phoneticPr fontId="2"/>
  </si>
  <si>
    <t>夫婦と妻の親から成る世帯</t>
    <rPh sb="0" eb="2">
      <t>フウフ</t>
    </rPh>
    <rPh sb="3" eb="4">
      <t>ツマ</t>
    </rPh>
    <rPh sb="5" eb="6">
      <t>オヤ</t>
    </rPh>
    <rPh sb="8" eb="9">
      <t>ナ</t>
    </rPh>
    <rPh sb="10" eb="12">
      <t>セタイ</t>
    </rPh>
    <phoneticPr fontId="2"/>
  </si>
  <si>
    <t>②</t>
    <phoneticPr fontId="2"/>
  </si>
  <si>
    <t>から成る世帯</t>
    <rPh sb="2" eb="3">
      <t>ナ</t>
    </rPh>
    <rPh sb="4" eb="6">
      <t>セタイ</t>
    </rPh>
    <phoneticPr fontId="2"/>
  </si>
  <si>
    <t>Ａ</t>
    <phoneticPr fontId="2"/>
  </si>
  <si>
    <t>（１）</t>
    <phoneticPr fontId="2"/>
  </si>
  <si>
    <t>（５）</t>
    <phoneticPr fontId="2"/>
  </si>
  <si>
    <t>①</t>
    <phoneticPr fontId="2"/>
  </si>
  <si>
    <t>②</t>
    <phoneticPr fontId="2"/>
  </si>
  <si>
    <t>（６）</t>
    <phoneticPr fontId="2"/>
  </si>
  <si>
    <t>（７）</t>
    <phoneticPr fontId="2"/>
  </si>
  <si>
    <t>（８）</t>
    <phoneticPr fontId="2"/>
  </si>
  <si>
    <t>（９）</t>
    <phoneticPr fontId="2"/>
  </si>
  <si>
    <t>夫婦と他の親族（親、子供を含まない）</t>
    <rPh sb="0" eb="2">
      <t>フウフ</t>
    </rPh>
    <rPh sb="3" eb="4">
      <t>タ</t>
    </rPh>
    <rPh sb="5" eb="7">
      <t>シンゾク</t>
    </rPh>
    <rPh sb="8" eb="9">
      <t>オヤ</t>
    </rPh>
    <rPh sb="10" eb="12">
      <t>コドモ</t>
    </rPh>
    <rPh sb="13" eb="14">
      <t>フク</t>
    </rPh>
    <phoneticPr fontId="2"/>
  </si>
  <si>
    <t>夫婦、子供と他の親族（親を含まない）</t>
    <rPh sb="0" eb="2">
      <t>フウフ</t>
    </rPh>
    <rPh sb="3" eb="5">
      <t>コドモ</t>
    </rPh>
    <rPh sb="6" eb="7">
      <t>タ</t>
    </rPh>
    <rPh sb="8" eb="10">
      <t>シンゾク</t>
    </rPh>
    <rPh sb="11" eb="12">
      <t>オヤ</t>
    </rPh>
    <rPh sb="13" eb="14">
      <t>フク</t>
    </rPh>
    <phoneticPr fontId="2"/>
  </si>
  <si>
    <t xml:space="preserve">         から成る世帯（１）</t>
    <rPh sb="11" eb="12">
      <t>ナ</t>
    </rPh>
    <rPh sb="13" eb="15">
      <t>セタイ</t>
    </rPh>
    <phoneticPr fontId="2"/>
  </si>
  <si>
    <t>（10）</t>
    <phoneticPr fontId="2"/>
  </si>
  <si>
    <t>夫婦、親と他の親族（子供を含まない）</t>
    <rPh sb="0" eb="2">
      <t>フウフ</t>
    </rPh>
    <rPh sb="3" eb="4">
      <t>オヤ</t>
    </rPh>
    <rPh sb="5" eb="6">
      <t>タ</t>
    </rPh>
    <rPh sb="7" eb="9">
      <t>シンゾク</t>
    </rPh>
    <rPh sb="10" eb="12">
      <t>コドモ</t>
    </rPh>
    <rPh sb="13" eb="14">
      <t>フク</t>
    </rPh>
    <phoneticPr fontId="2"/>
  </si>
  <si>
    <t>夫婦、夫の親と他の親族から成る世帯</t>
    <rPh sb="0" eb="2">
      <t>フウフ</t>
    </rPh>
    <rPh sb="3" eb="4">
      <t>オット</t>
    </rPh>
    <rPh sb="5" eb="6">
      <t>オヤ</t>
    </rPh>
    <rPh sb="7" eb="8">
      <t>タ</t>
    </rPh>
    <rPh sb="9" eb="11">
      <t>シンゾク</t>
    </rPh>
    <rPh sb="13" eb="14">
      <t>ナ</t>
    </rPh>
    <rPh sb="15" eb="17">
      <t>セタイ</t>
    </rPh>
    <phoneticPr fontId="2"/>
  </si>
  <si>
    <t>夫婦、妻の親と他の親族から成る世帯</t>
    <rPh sb="0" eb="2">
      <t>フウフ</t>
    </rPh>
    <rPh sb="3" eb="4">
      <t>ツマ</t>
    </rPh>
    <rPh sb="5" eb="6">
      <t>オヤ</t>
    </rPh>
    <rPh sb="7" eb="8">
      <t>タ</t>
    </rPh>
    <rPh sb="9" eb="11">
      <t>シンゾク</t>
    </rPh>
    <rPh sb="13" eb="14">
      <t>ナ</t>
    </rPh>
    <rPh sb="15" eb="17">
      <t>セタイ</t>
    </rPh>
    <phoneticPr fontId="2"/>
  </si>
  <si>
    <t>夫婦、子供、親と他の親族から成る世帯（1）</t>
    <rPh sb="0" eb="2">
      <t>フウフ</t>
    </rPh>
    <rPh sb="3" eb="5">
      <t>コドモ</t>
    </rPh>
    <rPh sb="6" eb="7">
      <t>オヤ</t>
    </rPh>
    <rPh sb="8" eb="9">
      <t>タ</t>
    </rPh>
    <rPh sb="10" eb="12">
      <t>シンゾク</t>
    </rPh>
    <rPh sb="14" eb="15">
      <t>ナ</t>
    </rPh>
    <rPh sb="16" eb="18">
      <t>セタイ</t>
    </rPh>
    <phoneticPr fontId="2"/>
  </si>
  <si>
    <t>兄弟姉妹のみから成る世帯</t>
    <rPh sb="0" eb="2">
      <t>キョウダイ</t>
    </rPh>
    <rPh sb="2" eb="4">
      <t>シマイ</t>
    </rPh>
    <rPh sb="8" eb="9">
      <t>ナ</t>
    </rPh>
    <rPh sb="10" eb="12">
      <t>セタイ</t>
    </rPh>
    <phoneticPr fontId="2"/>
  </si>
  <si>
    <t>他に分類されない親族世帯</t>
    <rPh sb="0" eb="1">
      <t>タ</t>
    </rPh>
    <rPh sb="2" eb="4">
      <t>ブンルイ</t>
    </rPh>
    <rPh sb="8" eb="10">
      <t>シンゾク</t>
    </rPh>
    <rPh sb="10" eb="12">
      <t>セタイ</t>
    </rPh>
    <phoneticPr fontId="2"/>
  </si>
  <si>
    <t>から成る世帯（１）</t>
    <rPh sb="2" eb="3">
      <t>ナ</t>
    </rPh>
    <rPh sb="4" eb="6">
      <t>セタイ</t>
    </rPh>
    <phoneticPr fontId="2"/>
  </si>
  <si>
    <t>（11）</t>
    <phoneticPr fontId="2"/>
  </si>
  <si>
    <t>（12）</t>
    <phoneticPr fontId="2"/>
  </si>
  <si>
    <t>①</t>
    <phoneticPr fontId="2"/>
  </si>
  <si>
    <t>（13）</t>
    <phoneticPr fontId="2"/>
  </si>
  <si>
    <t>（14）</t>
    <phoneticPr fontId="2"/>
  </si>
  <si>
    <t>非 　親　 族　 世 　帯</t>
    <rPh sb="0" eb="1">
      <t>ヒ</t>
    </rPh>
    <rPh sb="3" eb="4">
      <t>オヤ</t>
    </rPh>
    <rPh sb="6" eb="7">
      <t>ヤカラ</t>
    </rPh>
    <rPh sb="9" eb="10">
      <t>ヨ</t>
    </rPh>
    <rPh sb="12" eb="13">
      <t>オビ</t>
    </rPh>
    <phoneticPr fontId="2"/>
  </si>
  <si>
    <t>Ｂ</t>
    <phoneticPr fontId="2"/>
  </si>
  <si>
    <t>単 　　独　 　世　　 帯</t>
    <rPh sb="0" eb="1">
      <t>タン</t>
    </rPh>
    <rPh sb="4" eb="5">
      <t>ドク</t>
    </rPh>
    <rPh sb="8" eb="9">
      <t>ヨ</t>
    </rPh>
    <rPh sb="12" eb="13">
      <t>オビ</t>
    </rPh>
    <phoneticPr fontId="2"/>
  </si>
  <si>
    <t>Ｃ</t>
    <phoneticPr fontId="2"/>
  </si>
  <si>
    <t>　　　（再　掲）</t>
    <rPh sb="4" eb="5">
      <t>サイ</t>
    </rPh>
    <rPh sb="6" eb="7">
      <t>ケイ</t>
    </rPh>
    <phoneticPr fontId="2"/>
  </si>
  <si>
    <t>１８歳未満　　親族人員</t>
    <rPh sb="2" eb="3">
      <t>サイ</t>
    </rPh>
    <rPh sb="3" eb="5">
      <t>ミマン</t>
    </rPh>
    <rPh sb="7" eb="9">
      <t>シンゾク</t>
    </rPh>
    <rPh sb="9" eb="11">
      <t>ジンイン</t>
    </rPh>
    <phoneticPr fontId="2"/>
  </si>
  <si>
    <t>６歳未満　　　　親族人員</t>
    <rPh sb="1" eb="2">
      <t>サイ</t>
    </rPh>
    <rPh sb="2" eb="4">
      <t>ミマン</t>
    </rPh>
    <rPh sb="8" eb="10">
      <t>シンゾク</t>
    </rPh>
    <rPh sb="10" eb="12">
      <t>ジンイン</t>
    </rPh>
    <phoneticPr fontId="2"/>
  </si>
  <si>
    <t>　　Ⅰ</t>
    <phoneticPr fontId="2"/>
  </si>
  <si>
    <t>そ の 他 の 親 族 世 帯</t>
    <rPh sb="4" eb="5">
      <t>タ</t>
    </rPh>
    <rPh sb="8" eb="9">
      <t>オヤ</t>
    </rPh>
    <rPh sb="10" eb="11">
      <t>ヤカラ</t>
    </rPh>
    <rPh sb="12" eb="13">
      <t>ヨ</t>
    </rPh>
    <rPh sb="14" eb="15">
      <t>オビ</t>
    </rPh>
    <phoneticPr fontId="2"/>
  </si>
  <si>
    <t>　　Ⅱ</t>
    <phoneticPr fontId="2"/>
  </si>
  <si>
    <t>第１表　人口、人口増減（平成7年～12年）、面積及び人口密度</t>
    <rPh sb="0" eb="1">
      <t>ダイ</t>
    </rPh>
    <rPh sb="2" eb="3">
      <t>ヒョウ</t>
    </rPh>
    <rPh sb="4" eb="6">
      <t>ジンコウ</t>
    </rPh>
    <rPh sb="7" eb="9">
      <t>ジンコウ</t>
    </rPh>
    <rPh sb="9" eb="11">
      <t>ゾウゲン</t>
    </rPh>
    <rPh sb="12" eb="14">
      <t>ヘイセイ</t>
    </rPh>
    <rPh sb="15" eb="16">
      <t>ネン</t>
    </rPh>
    <rPh sb="19" eb="20">
      <t>ネン</t>
    </rPh>
    <rPh sb="22" eb="24">
      <t>メンセキ</t>
    </rPh>
    <rPh sb="24" eb="25">
      <t>オヨ</t>
    </rPh>
    <rPh sb="26" eb="28">
      <t>ジンコウ</t>
    </rPh>
    <rPh sb="28" eb="30">
      <t>ミツド</t>
    </rPh>
    <phoneticPr fontId="2"/>
  </si>
  <si>
    <t>フィリピン</t>
    <phoneticPr fontId="2"/>
  </si>
  <si>
    <t>タ　イ</t>
    <phoneticPr fontId="2"/>
  </si>
  <si>
    <t>（ｋ㎡）</t>
    <phoneticPr fontId="2"/>
  </si>
  <si>
    <t>（１）</t>
    <phoneticPr fontId="2"/>
  </si>
  <si>
    <t>25～29</t>
    <phoneticPr fontId="2"/>
  </si>
  <si>
    <t>45～49</t>
    <phoneticPr fontId="2"/>
  </si>
  <si>
    <t>55～59</t>
    <phoneticPr fontId="2"/>
  </si>
  <si>
    <t>65～69</t>
    <phoneticPr fontId="2"/>
  </si>
  <si>
    <t>75～79</t>
    <phoneticPr fontId="2"/>
  </si>
  <si>
    <t>35～39</t>
    <phoneticPr fontId="2"/>
  </si>
  <si>
    <t>一       般       世       帯       数</t>
    <rPh sb="0" eb="1">
      <t>１</t>
    </rPh>
    <rPh sb="8" eb="9">
      <t>バン</t>
    </rPh>
    <rPh sb="16" eb="17">
      <t>ヨ</t>
    </rPh>
    <rPh sb="24" eb="25">
      <t>オビ</t>
    </rPh>
    <rPh sb="32" eb="33">
      <t>スウ</t>
    </rPh>
    <phoneticPr fontId="2"/>
  </si>
  <si>
    <t>世 帯 の 家 族 類 型 （２２区分）</t>
    <rPh sb="0" eb="1">
      <t>ヨ</t>
    </rPh>
    <rPh sb="2" eb="3">
      <t>オビ</t>
    </rPh>
    <rPh sb="6" eb="7">
      <t>イエ</t>
    </rPh>
    <rPh sb="8" eb="9">
      <t>ヤカラ</t>
    </rPh>
    <rPh sb="10" eb="11">
      <t>タグイ</t>
    </rPh>
    <rPh sb="12" eb="13">
      <t>カタ</t>
    </rPh>
    <rPh sb="17" eb="19">
      <t>クブン</t>
    </rPh>
    <phoneticPr fontId="2"/>
  </si>
  <si>
    <t>そ　　　　　の　　　　　他</t>
    <rPh sb="12" eb="13">
      <t>タ</t>
    </rPh>
    <phoneticPr fontId="2"/>
  </si>
  <si>
    <t>　　　総　　　　　　　　　　数</t>
    <rPh sb="3" eb="4">
      <t>フサ</t>
    </rPh>
    <rPh sb="14" eb="15">
      <t>カズ</t>
    </rPh>
    <phoneticPr fontId="2"/>
  </si>
  <si>
    <t>総  数　</t>
    <rPh sb="0" eb="1">
      <t>フサ</t>
    </rPh>
    <rPh sb="3" eb="4">
      <t>カズ</t>
    </rPh>
    <phoneticPr fontId="2"/>
  </si>
  <si>
    <t>　    千 代 田 区</t>
    <rPh sb="5" eb="10">
      <t>チヨダ</t>
    </rPh>
    <rPh sb="11" eb="12">
      <t>ク</t>
    </rPh>
    <phoneticPr fontId="2"/>
  </si>
  <si>
    <t>0 ～ 4 歳</t>
    <rPh sb="6" eb="7">
      <t>サイ</t>
    </rPh>
    <phoneticPr fontId="2"/>
  </si>
  <si>
    <t>35 ～ 39歳</t>
    <rPh sb="7" eb="8">
      <t>サイ</t>
    </rPh>
    <phoneticPr fontId="2"/>
  </si>
  <si>
    <t>70 ～ 74歳</t>
    <rPh sb="7" eb="8">
      <t>サイ</t>
    </rPh>
    <phoneticPr fontId="2"/>
  </si>
  <si>
    <t>5 ～ 9</t>
    <phoneticPr fontId="2"/>
  </si>
  <si>
    <t>40 ～ 44</t>
    <phoneticPr fontId="2"/>
  </si>
  <si>
    <t>75 ～ 79</t>
    <phoneticPr fontId="2"/>
  </si>
  <si>
    <t>10 ～ 14</t>
    <phoneticPr fontId="2"/>
  </si>
  <si>
    <t>45 ～ 49</t>
    <phoneticPr fontId="2"/>
  </si>
  <si>
    <t>80 ～ 84</t>
    <phoneticPr fontId="2"/>
  </si>
  <si>
    <t>15 ～ 19</t>
    <phoneticPr fontId="2"/>
  </si>
  <si>
    <t>50 ～ 54</t>
    <phoneticPr fontId="2"/>
  </si>
  <si>
    <t>85 ～ 89</t>
    <phoneticPr fontId="2"/>
  </si>
  <si>
    <t>20 ～ 24</t>
    <phoneticPr fontId="2"/>
  </si>
  <si>
    <t>55 ～ 59</t>
    <phoneticPr fontId="2"/>
  </si>
  <si>
    <t>90 ～ 94</t>
    <phoneticPr fontId="2"/>
  </si>
  <si>
    <t>25 ～ 29</t>
    <phoneticPr fontId="2"/>
  </si>
  <si>
    <t>60 ～ 64</t>
    <phoneticPr fontId="2"/>
  </si>
  <si>
    <t>95 ～ 99</t>
    <phoneticPr fontId="2"/>
  </si>
  <si>
    <t>30 ～ 34</t>
    <phoneticPr fontId="2"/>
  </si>
  <si>
    <t>65 ～ 69</t>
    <phoneticPr fontId="2"/>
  </si>
  <si>
    <t>イギリス</t>
    <phoneticPr fontId="2"/>
  </si>
  <si>
    <t>アメリカ</t>
    <phoneticPr fontId="2"/>
  </si>
  <si>
    <t>ブラジル</t>
    <phoneticPr fontId="2"/>
  </si>
  <si>
    <t>ペルー</t>
    <phoneticPr fontId="2"/>
  </si>
  <si>
    <t>（１）</t>
    <phoneticPr fontId="2"/>
  </si>
  <si>
    <t>５～２９</t>
    <phoneticPr fontId="2"/>
  </si>
  <si>
    <t>３０～４９</t>
    <phoneticPr fontId="2"/>
  </si>
  <si>
    <t>-</t>
    <phoneticPr fontId="2"/>
  </si>
  <si>
    <t>-</t>
  </si>
  <si>
    <t>-</t>
    <phoneticPr fontId="2"/>
  </si>
  <si>
    <t>（1）</t>
    <phoneticPr fontId="2"/>
  </si>
  <si>
    <r>
      <t>（4）</t>
    </r>
    <r>
      <rPr>
        <sz val="11"/>
        <rFont val="ＭＳ Ｐゴシック"/>
        <family val="3"/>
        <charset val="128"/>
      </rPr>
      <t xml:space="preserve">           </t>
    </r>
    <r>
      <rPr>
        <sz val="11"/>
        <rFont val="ＭＳ Ｐゴシック"/>
        <family val="3"/>
        <charset val="128"/>
      </rPr>
      <t>11.64</t>
    </r>
    <phoneticPr fontId="2"/>
  </si>
  <si>
    <r>
      <t>（4）</t>
    </r>
    <r>
      <rPr>
        <sz val="11"/>
        <rFont val="ＭＳ Ｐゴシック"/>
        <family val="3"/>
        <charset val="128"/>
      </rPr>
      <t xml:space="preserve">           </t>
    </r>
    <r>
      <rPr>
        <sz val="11"/>
        <rFont val="ＭＳ Ｐゴシック"/>
        <family val="3"/>
        <charset val="128"/>
      </rPr>
      <t>10.15</t>
    </r>
    <phoneticPr fontId="2"/>
  </si>
  <si>
    <r>
      <t>（4）</t>
    </r>
    <r>
      <rPr>
        <sz val="11"/>
        <rFont val="ＭＳ Ｐゴシック"/>
        <family val="3"/>
        <charset val="128"/>
      </rPr>
      <t xml:space="preserve">           </t>
    </r>
    <r>
      <rPr>
        <sz val="11"/>
        <rFont val="ＭＳ Ｐゴシック"/>
        <family val="3"/>
        <charset val="128"/>
      </rPr>
      <t>20.34</t>
    </r>
    <phoneticPr fontId="2"/>
  </si>
  <si>
    <r>
      <t>（4）</t>
    </r>
    <r>
      <rPr>
        <sz val="11"/>
        <rFont val="ＭＳ Ｐゴシック"/>
        <family val="3"/>
        <charset val="128"/>
      </rPr>
      <t xml:space="preserve">           </t>
    </r>
    <r>
      <rPr>
        <sz val="11"/>
        <rFont val="ＭＳ Ｐゴシック"/>
        <family val="3"/>
        <charset val="128"/>
      </rPr>
      <t>34.79</t>
    </r>
    <phoneticPr fontId="2"/>
  </si>
  <si>
    <r>
      <t>（4）</t>
    </r>
    <r>
      <rPr>
        <sz val="11"/>
        <rFont val="ＭＳ Ｐゴシック"/>
        <family val="3"/>
        <charset val="128"/>
      </rPr>
      <t xml:space="preserve">           </t>
    </r>
    <r>
      <rPr>
        <sz val="11"/>
        <rFont val="ＭＳ Ｐゴシック"/>
        <family val="3"/>
        <charset val="128"/>
      </rPr>
      <t>49.76</t>
    </r>
    <phoneticPr fontId="2"/>
  </si>
  <si>
    <t xml:space="preserve"> 　(注)　人口欄の「平成7年（組替）」は平成12年10月1日現在の市区町村の境域に基づいて組み換えた平成７年の　　　　</t>
    <rPh sb="3" eb="4">
      <t>チュウ</t>
    </rPh>
    <rPh sb="6" eb="8">
      <t>ジンコウ</t>
    </rPh>
    <rPh sb="8" eb="9">
      <t>ラン</t>
    </rPh>
    <rPh sb="11" eb="13">
      <t>ヘイセイ</t>
    </rPh>
    <rPh sb="14" eb="15">
      <t>ネン</t>
    </rPh>
    <rPh sb="16" eb="18">
      <t>クミカ</t>
    </rPh>
    <rPh sb="21" eb="23">
      <t>ヘイセイ</t>
    </rPh>
    <rPh sb="25" eb="26">
      <t>ネン</t>
    </rPh>
    <rPh sb="28" eb="29">
      <t>ガツ</t>
    </rPh>
    <rPh sb="30" eb="31">
      <t>ニチ</t>
    </rPh>
    <rPh sb="31" eb="33">
      <t>ゲンザイ</t>
    </rPh>
    <rPh sb="34" eb="36">
      <t>シク</t>
    </rPh>
    <rPh sb="36" eb="38">
      <t>チョウソン</t>
    </rPh>
    <rPh sb="39" eb="41">
      <t>キョウイキ</t>
    </rPh>
    <rPh sb="42" eb="43">
      <t>モト</t>
    </rPh>
    <rPh sb="46" eb="47">
      <t>ク</t>
    </rPh>
    <rPh sb="48" eb="49">
      <t>カ</t>
    </rPh>
    <phoneticPr fontId="2"/>
  </si>
  <si>
    <t xml:space="preserve">      </t>
    <phoneticPr fontId="12"/>
  </si>
  <si>
    <r>
      <t>40～4</t>
    </r>
    <r>
      <rPr>
        <sz val="11"/>
        <rFont val="ＭＳ Ｐゴシック"/>
        <family val="3"/>
        <charset val="128"/>
      </rPr>
      <t>4</t>
    </r>
    <phoneticPr fontId="2"/>
  </si>
  <si>
    <r>
      <t>50～5</t>
    </r>
    <r>
      <rPr>
        <sz val="11"/>
        <rFont val="ＭＳ Ｐゴシック"/>
        <family val="3"/>
        <charset val="128"/>
      </rPr>
      <t>4</t>
    </r>
    <phoneticPr fontId="2"/>
  </si>
  <si>
    <r>
      <t>60～6</t>
    </r>
    <r>
      <rPr>
        <sz val="11"/>
        <rFont val="ＭＳ Ｐゴシック"/>
        <family val="3"/>
        <charset val="128"/>
      </rPr>
      <t>4</t>
    </r>
    <phoneticPr fontId="2"/>
  </si>
  <si>
    <r>
      <t>70～7</t>
    </r>
    <r>
      <rPr>
        <sz val="11"/>
        <rFont val="ＭＳ Ｐゴシック"/>
        <family val="3"/>
        <charset val="128"/>
      </rPr>
      <t>4</t>
    </r>
    <phoneticPr fontId="2"/>
  </si>
  <si>
    <r>
      <t>80～8</t>
    </r>
    <r>
      <rPr>
        <sz val="11"/>
        <rFont val="ＭＳ Ｐゴシック"/>
        <family val="3"/>
        <charset val="128"/>
      </rPr>
      <t>4</t>
    </r>
    <phoneticPr fontId="2"/>
  </si>
  <si>
    <r>
      <t>20～2</t>
    </r>
    <r>
      <rPr>
        <sz val="11"/>
        <rFont val="ＭＳ Ｐゴシック"/>
        <family val="3"/>
        <charset val="128"/>
      </rPr>
      <t>4</t>
    </r>
    <phoneticPr fontId="2"/>
  </si>
  <si>
    <r>
      <t>30～3</t>
    </r>
    <r>
      <rPr>
        <sz val="11"/>
        <rFont val="ＭＳ Ｐゴシック"/>
        <family val="3"/>
        <charset val="128"/>
      </rPr>
      <t>4</t>
    </r>
    <phoneticPr fontId="2"/>
  </si>
  <si>
    <r>
      <t>(9.9</t>
    </r>
    <r>
      <rPr>
        <sz val="11"/>
        <rFont val="ＭＳ Ｐゴシック"/>
        <family val="3"/>
        <charset val="128"/>
      </rPr>
      <t>%)</t>
    </r>
    <phoneticPr fontId="2"/>
  </si>
  <si>
    <r>
      <t>(</t>
    </r>
    <r>
      <rPr>
        <sz val="11"/>
        <rFont val="ＭＳ Ｐゴシック"/>
        <family val="3"/>
        <charset val="128"/>
      </rPr>
      <t>10.4%)</t>
    </r>
    <phoneticPr fontId="2"/>
  </si>
  <si>
    <r>
      <t>(</t>
    </r>
    <r>
      <rPr>
        <sz val="11"/>
        <rFont val="ＭＳ Ｐゴシック"/>
        <family val="3"/>
        <charset val="128"/>
      </rPr>
      <t>9.5%)</t>
    </r>
    <phoneticPr fontId="2"/>
  </si>
  <si>
    <r>
      <t>(</t>
    </r>
    <r>
      <rPr>
        <sz val="11"/>
        <rFont val="ＭＳ Ｐゴシック"/>
        <family val="3"/>
        <charset val="128"/>
      </rPr>
      <t>72.1%)</t>
    </r>
    <phoneticPr fontId="2"/>
  </si>
  <si>
    <r>
      <t>(</t>
    </r>
    <r>
      <rPr>
        <sz val="11"/>
        <rFont val="ＭＳ Ｐゴシック"/>
        <family val="3"/>
        <charset val="128"/>
      </rPr>
      <t>74.7%)</t>
    </r>
    <phoneticPr fontId="2"/>
  </si>
  <si>
    <r>
      <t>(</t>
    </r>
    <r>
      <rPr>
        <sz val="11"/>
        <rFont val="ＭＳ Ｐゴシック"/>
        <family val="3"/>
        <charset val="128"/>
      </rPr>
      <t>69.6%)</t>
    </r>
    <phoneticPr fontId="2"/>
  </si>
  <si>
    <r>
      <t>(</t>
    </r>
    <r>
      <rPr>
        <sz val="11"/>
        <rFont val="ＭＳ Ｐゴシック"/>
        <family val="3"/>
        <charset val="128"/>
      </rPr>
      <t>17.9%)</t>
    </r>
    <phoneticPr fontId="2"/>
  </si>
  <si>
    <r>
      <t>(</t>
    </r>
    <r>
      <rPr>
        <sz val="11"/>
        <rFont val="ＭＳ Ｐゴシック"/>
        <family val="3"/>
        <charset val="128"/>
      </rPr>
      <t>14.7%)</t>
    </r>
    <phoneticPr fontId="2"/>
  </si>
  <si>
    <r>
      <t>(</t>
    </r>
    <r>
      <rPr>
        <sz val="11"/>
        <rFont val="ＭＳ Ｐゴシック"/>
        <family val="3"/>
        <charset val="128"/>
      </rPr>
      <t>20.9%)</t>
    </r>
    <phoneticPr fontId="2"/>
  </si>
  <si>
    <t>3世代世帯</t>
    <rPh sb="1" eb="3">
      <t>セダイ</t>
    </rPh>
    <rPh sb="3" eb="5">
      <t>セタイ</t>
    </rPh>
    <phoneticPr fontId="2"/>
  </si>
  <si>
    <t>平成7年（組替）</t>
    <rPh sb="0" eb="1">
      <t>ヒラ</t>
    </rPh>
    <rPh sb="1" eb="2">
      <t>ナル</t>
    </rPh>
    <rPh sb="3" eb="4">
      <t>ネン</t>
    </rPh>
    <rPh sb="5" eb="7">
      <t>クミカ</t>
    </rPh>
    <phoneticPr fontId="2"/>
  </si>
  <si>
    <t>　　 　　総務省統計局において推定した。</t>
    <rPh sb="15" eb="17">
      <t>スイテイ</t>
    </rPh>
    <phoneticPr fontId="12"/>
  </si>
  <si>
    <t>　　　　 処理場(2.01k㎡)を含む。</t>
    <phoneticPr fontId="12"/>
  </si>
  <si>
    <t xml:space="preserve"> 　 (1)　　国土交通省国土地理院｢平成12年全国都道府県市区町村別面積調｣による。</t>
    <phoneticPr fontId="2"/>
  </si>
  <si>
    <t>　　(2)　　東京都葛飾区と埼玉県三郷市及び東京都江戸川区と千葉県市川市，船橋市，浦安市の境界未定のため，</t>
    <phoneticPr fontId="12"/>
  </si>
  <si>
    <t xml:space="preserve"> 　 (3)　　荒川河口部の境界未定部(1.15k㎡)，中央防波堤内側埋立地(1.64k㎡)及び中央防波堤外側廃棄物</t>
    <rPh sb="8" eb="10">
      <t>アラカワ</t>
    </rPh>
    <rPh sb="12" eb="13">
      <t>ブ</t>
    </rPh>
    <phoneticPr fontId="12"/>
  </si>
  <si>
    <t>　　(4)　　一部境界未定のため，総務省統計局において推定した｡</t>
    <phoneticPr fontId="2"/>
  </si>
  <si>
    <t>　</t>
    <phoneticPr fontId="2"/>
  </si>
  <si>
    <t>　　(5)　　鳥島(4.79k㎡)，ベヨネース列岩(0.00k㎡)，須美寿島(0.02k㎡)及び孀婦岩(0.00k㎡)を含む｡</t>
    <phoneticPr fontId="12"/>
  </si>
  <si>
    <t>夫婦、子供と両親からなる世帯（１）</t>
    <rPh sb="0" eb="2">
      <t>フウフ</t>
    </rPh>
    <rPh sb="3" eb="5">
      <t>コドモ</t>
    </rPh>
    <rPh sb="6" eb="8">
      <t>リョウシン</t>
    </rPh>
    <rPh sb="12" eb="14">
      <t>セタイ</t>
    </rPh>
    <phoneticPr fontId="2"/>
  </si>
  <si>
    <r>
      <t xml:space="preserve">     青 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ヶ 島 村</t>
    </r>
    <rPh sb="5" eb="6">
      <t>アオ</t>
    </rPh>
    <rPh sb="10" eb="11">
      <t>シマ</t>
    </rPh>
    <rPh sb="12" eb="13">
      <t>ムラ</t>
    </rPh>
    <phoneticPr fontId="2"/>
  </si>
  <si>
    <t>３</t>
  </si>
  <si>
    <t>４</t>
  </si>
  <si>
    <t>５</t>
  </si>
  <si>
    <t>６</t>
  </si>
  <si>
    <t>７</t>
  </si>
  <si>
    <t>８</t>
  </si>
  <si>
    <t>９</t>
  </si>
  <si>
    <t>10人以上</t>
  </si>
  <si>
    <t>当たり人員</t>
    <rPh sb="0" eb="1">
      <t>ア</t>
    </rPh>
    <rPh sb="3" eb="5">
      <t>ジンイン</t>
    </rPh>
    <phoneticPr fontId="2"/>
  </si>
  <si>
    <t>会社などの</t>
    <rPh sb="0" eb="2">
      <t>カイシャ</t>
    </rPh>
    <phoneticPr fontId="2"/>
  </si>
  <si>
    <t>独 身 寮 の</t>
    <rPh sb="0" eb="1">
      <t>ドク</t>
    </rPh>
    <rPh sb="2" eb="3">
      <t>ミ</t>
    </rPh>
    <rPh sb="4" eb="5">
      <t>リョウ</t>
    </rPh>
    <phoneticPr fontId="2"/>
  </si>
  <si>
    <t>一般世帯</t>
    <rPh sb="0" eb="2">
      <t>イッパン</t>
    </rPh>
    <rPh sb="2" eb="4">
      <t>セタイ</t>
    </rPh>
    <phoneticPr fontId="2"/>
  </si>
  <si>
    <t>単   身   者</t>
    <rPh sb="0" eb="1">
      <t>タン</t>
    </rPh>
    <rPh sb="4" eb="5">
      <t>ミ</t>
    </rPh>
    <rPh sb="8" eb="9">
      <t>モノ</t>
    </rPh>
    <phoneticPr fontId="2"/>
  </si>
  <si>
    <t>単   身   者</t>
    <phoneticPr fontId="2"/>
  </si>
  <si>
    <t>な   ど   の</t>
    <phoneticPr fontId="2"/>
  </si>
  <si>
    <t>　　　 　 人口を示す。</t>
    <rPh sb="6" eb="8">
      <t>ジンコウ</t>
    </rPh>
    <rPh sb="9" eb="10">
      <t>シメ</t>
    </rPh>
    <phoneticPr fontId="2"/>
  </si>
  <si>
    <t>　（再掲）</t>
    <rPh sb="2" eb="4">
      <t>サイケイ</t>
    </rPh>
    <phoneticPr fontId="2"/>
  </si>
  <si>
    <t>　　※郡部には島部の合計を含む。</t>
    <rPh sb="3" eb="5">
      <t>グンブ</t>
    </rPh>
    <rPh sb="7" eb="8">
      <t>シマ</t>
    </rPh>
    <rPh sb="8" eb="9">
      <t>ブ</t>
    </rPh>
    <rPh sb="10" eb="12">
      <t>ゴウケイ</t>
    </rPh>
    <rPh sb="13" eb="14">
      <t>フク</t>
    </rPh>
    <phoneticPr fontId="2"/>
  </si>
  <si>
    <t xml:space="preserve">  （１）　世帯の種類「不詳」を含む。</t>
    <rPh sb="6" eb="8">
      <t>セタイ</t>
    </rPh>
    <rPh sb="9" eb="11">
      <t>シュルイ</t>
    </rPh>
    <rPh sb="12" eb="14">
      <t>フショウ</t>
    </rPh>
    <rPh sb="16" eb="17">
      <t>フク</t>
    </rPh>
    <phoneticPr fontId="2"/>
  </si>
  <si>
    <t xml:space="preserve">  （１）　　無国籍及び国名「不詳」を含む。</t>
    <rPh sb="7" eb="10">
      <t>ムコクセキ</t>
    </rPh>
    <rPh sb="10" eb="11">
      <t>オヨ</t>
    </rPh>
    <rPh sb="12" eb="13">
      <t>クニ</t>
    </rPh>
    <rPh sb="13" eb="14">
      <t>メイ</t>
    </rPh>
    <rPh sb="15" eb="17">
      <t>フショウ</t>
    </rPh>
    <rPh sb="19" eb="20">
      <t>フク</t>
    </rPh>
    <phoneticPr fontId="2"/>
  </si>
  <si>
    <t xml:space="preserve">  （再掲）</t>
    <rPh sb="3" eb="5">
      <t>サイケイ</t>
    </rPh>
    <phoneticPr fontId="2"/>
  </si>
  <si>
    <t xml:space="preserve">  （再掲）</t>
    <rPh sb="3" eb="5">
      <t>サイケイ</t>
    </rPh>
    <phoneticPr fontId="2"/>
  </si>
  <si>
    <r>
      <t>が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 xml:space="preserve"> 1</t>
    </r>
    <r>
      <rPr>
        <sz val="11"/>
        <rFont val="ＭＳ Ｐゴシック"/>
        <family val="3"/>
        <charset val="128"/>
      </rPr>
      <t xml:space="preserve">  </t>
    </r>
    <r>
      <rPr>
        <sz val="11"/>
        <rFont val="ＭＳ Ｐゴシック"/>
        <family val="3"/>
        <charset val="128"/>
      </rPr>
      <t>人</t>
    </r>
    <phoneticPr fontId="2"/>
  </si>
  <si>
    <r>
      <t xml:space="preserve">人 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　　員</t>
    </r>
    <phoneticPr fontId="2"/>
  </si>
  <si>
    <r>
      <t xml:space="preserve">一 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世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 xml:space="preserve"> 帯</t>
    </r>
    <rPh sb="0" eb="1">
      <t>イチ</t>
    </rPh>
    <rPh sb="3" eb="4">
      <t>ヨ</t>
    </rPh>
    <rPh sb="6" eb="7">
      <t>オビ</t>
    </rPh>
    <phoneticPr fontId="2"/>
  </si>
  <si>
    <r>
      <t xml:space="preserve">地 </t>
    </r>
    <r>
      <rPr>
        <sz val="11"/>
        <rFont val="ＭＳ Ｐゴシック"/>
        <family val="3"/>
        <charset val="128"/>
      </rPr>
      <t xml:space="preserve">    </t>
    </r>
    <r>
      <rPr>
        <sz val="11"/>
        <rFont val="ＭＳ Ｐゴシック"/>
        <family val="3"/>
        <charset val="128"/>
      </rPr>
      <t>域</t>
    </r>
    <rPh sb="0" eb="7">
      <t>チイキ</t>
    </rPh>
    <phoneticPr fontId="2"/>
  </si>
  <si>
    <r>
      <t xml:space="preserve">年　 </t>
    </r>
    <r>
      <rPr>
        <sz val="11"/>
        <rFont val="ＭＳ Ｐゴシック"/>
        <family val="3"/>
        <charset val="128"/>
      </rPr>
      <t xml:space="preserve">   </t>
    </r>
    <r>
      <rPr>
        <sz val="11"/>
        <rFont val="ＭＳ Ｐゴシック"/>
        <family val="3"/>
        <charset val="128"/>
      </rPr>
      <t>　齢</t>
    </r>
    <rPh sb="0" eb="1">
      <t>トシ</t>
    </rPh>
    <rPh sb="7" eb="8">
      <t>ヨワイ</t>
    </rPh>
    <phoneticPr fontId="2"/>
  </si>
  <si>
    <t>１         人</t>
    <rPh sb="10" eb="11">
      <t>ヒト</t>
    </rPh>
    <phoneticPr fontId="2"/>
  </si>
  <si>
    <r>
      <t>１ ～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４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人</t>
    </r>
    <rPh sb="6" eb="7">
      <t>ニン</t>
    </rPh>
    <phoneticPr fontId="2"/>
  </si>
  <si>
    <t>一般世帯数</t>
    <phoneticPr fontId="2"/>
  </si>
  <si>
    <t>一般世帯人員</t>
    <phoneticPr fontId="2"/>
  </si>
  <si>
    <t>親族人員</t>
    <phoneticPr fontId="2"/>
  </si>
  <si>
    <t>世帯数</t>
    <rPh sb="0" eb="1">
      <t>ヨ</t>
    </rPh>
    <rPh sb="1" eb="2">
      <t>オビ</t>
    </rPh>
    <rPh sb="2" eb="3">
      <t>カズ</t>
    </rPh>
    <phoneticPr fontId="2"/>
  </si>
  <si>
    <t>世帯人員</t>
    <phoneticPr fontId="2"/>
  </si>
  <si>
    <t>（再掲）</t>
    <rPh sb="1" eb="3">
      <t>サイケイ</t>
    </rPh>
    <phoneticPr fontId="2"/>
  </si>
  <si>
    <t>夫婦とひとり親から成る世帯</t>
    <rPh sb="0" eb="2">
      <t>フウフ</t>
    </rPh>
    <rPh sb="6" eb="7">
      <t>カタオヤ</t>
    </rPh>
    <rPh sb="9" eb="10">
      <t>ナ</t>
    </rPh>
    <rPh sb="11" eb="13">
      <t>セタイ</t>
    </rPh>
    <phoneticPr fontId="2"/>
  </si>
  <si>
    <r>
      <t>夫婦、子供とひとり親から成る世帯</t>
    </r>
    <r>
      <rPr>
        <sz val="10"/>
        <rFont val="ＭＳ Ｐゴシック"/>
        <family val="3"/>
        <charset val="128"/>
      </rPr>
      <t>（1）</t>
    </r>
    <rPh sb="0" eb="2">
      <t>フウフ</t>
    </rPh>
    <rPh sb="3" eb="5">
      <t>コドモ</t>
    </rPh>
    <rPh sb="9" eb="10">
      <t>カタオヤ</t>
    </rPh>
    <rPh sb="12" eb="13">
      <t>ナ</t>
    </rPh>
    <rPh sb="14" eb="16">
      <t>セタイ</t>
    </rPh>
    <phoneticPr fontId="2"/>
  </si>
  <si>
    <t>　　　 親族人員（６歳未満、１８歳未満親族のいる一般世帯）</t>
    <rPh sb="4" eb="6">
      <t>シンゾク</t>
    </rPh>
    <rPh sb="6" eb="8">
      <t>ジンイン</t>
    </rPh>
    <rPh sb="10" eb="11">
      <t>サイ</t>
    </rPh>
    <rPh sb="11" eb="13">
      <t>ミマン</t>
    </rPh>
    <rPh sb="16" eb="17">
      <t>サイ</t>
    </rPh>
    <rPh sb="17" eb="19">
      <t>ミマン</t>
    </rPh>
    <rPh sb="19" eb="21">
      <t>シンゾク</t>
    </rPh>
    <rPh sb="24" eb="26">
      <t>イッパン</t>
    </rPh>
    <rPh sb="26" eb="28">
      <t>セタイ</t>
    </rPh>
    <phoneticPr fontId="2"/>
  </si>
  <si>
    <t>第９表　　世帯の家族類型（２２区分）別一般世帯数、一般世帯人員、親族人員及び1世帯当たり親族人員</t>
    <rPh sb="0" eb="1">
      <t>ダイ</t>
    </rPh>
    <rPh sb="2" eb="3">
      <t>ヒョウ</t>
    </rPh>
    <rPh sb="5" eb="7">
      <t>セタイ</t>
    </rPh>
    <rPh sb="8" eb="10">
      <t>カゾク</t>
    </rPh>
    <rPh sb="10" eb="12">
      <t>ルイケイ</t>
    </rPh>
    <rPh sb="15" eb="17">
      <t>クブン</t>
    </rPh>
    <rPh sb="18" eb="19">
      <t>ベツ</t>
    </rPh>
    <rPh sb="19" eb="21">
      <t>イッパン</t>
    </rPh>
    <rPh sb="21" eb="24">
      <t>セタイスウ</t>
    </rPh>
    <rPh sb="25" eb="27">
      <t>イッパン</t>
    </rPh>
    <rPh sb="27" eb="29">
      <t>セタイ</t>
    </rPh>
    <rPh sb="29" eb="31">
      <t>ジンイン</t>
    </rPh>
    <rPh sb="32" eb="34">
      <t>シンゾク</t>
    </rPh>
    <rPh sb="34" eb="36">
      <t>ジンイン</t>
    </rPh>
    <rPh sb="36" eb="37">
      <t>オヨ</t>
    </rPh>
    <rPh sb="39" eb="41">
      <t>セタイ</t>
    </rPh>
    <rPh sb="41" eb="42">
      <t>ア</t>
    </rPh>
    <rPh sb="44" eb="46">
      <t>シンゾク</t>
    </rPh>
    <rPh sb="46" eb="48">
      <t>ジンイン</t>
    </rPh>
    <phoneticPr fontId="2"/>
  </si>
  <si>
    <t xml:space="preserve">     八　 丈 　町</t>
    <rPh sb="5" eb="6">
      <t>８</t>
    </rPh>
    <rPh sb="8" eb="9">
      <t>タケ</t>
    </rPh>
    <rPh sb="11" eb="12">
      <t>マチ</t>
    </rPh>
    <phoneticPr fontId="2"/>
  </si>
  <si>
    <r>
      <t>特 別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区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部</t>
    </r>
    <rPh sb="0" eb="1">
      <t>トク</t>
    </rPh>
    <rPh sb="2" eb="3">
      <t>ベツ</t>
    </rPh>
    <rPh sb="4" eb="5">
      <t>ク</t>
    </rPh>
    <rPh sb="6" eb="7">
      <t>ブ</t>
    </rPh>
    <phoneticPr fontId="2"/>
  </si>
  <si>
    <r>
      <t>東　 京　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都</t>
    </r>
    <rPh sb="0" eb="1">
      <t>ヒガシ</t>
    </rPh>
    <rPh sb="3" eb="4">
      <t>キョウ</t>
    </rPh>
    <rPh sb="6" eb="7">
      <t>ミヤコ</t>
    </rPh>
    <phoneticPr fontId="2"/>
  </si>
  <si>
    <r>
      <t>文　 京　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区</t>
    </r>
    <rPh sb="0" eb="1">
      <t>ブン</t>
    </rPh>
    <rPh sb="3" eb="4">
      <t>キョウ</t>
    </rPh>
    <rPh sb="6" eb="7">
      <t>ク</t>
    </rPh>
    <phoneticPr fontId="2"/>
  </si>
  <si>
    <t>6歳未満親族のいる一般世帯</t>
  </si>
  <si>
    <t>18歳未満親族のいる一般世帯</t>
    <phoneticPr fontId="2"/>
  </si>
  <si>
    <t>6歳未満親族人員</t>
    <rPh sb="4" eb="6">
      <t>シンゾク</t>
    </rPh>
    <phoneticPr fontId="2"/>
  </si>
  <si>
    <t>18歳未満親族人員</t>
    <rPh sb="5" eb="7">
      <t>シンゾク</t>
    </rPh>
    <phoneticPr fontId="2"/>
  </si>
  <si>
    <t>夫婦、子供と夫の親から成る世帯</t>
    <rPh sb="0" eb="2">
      <t>フウフ</t>
    </rPh>
    <rPh sb="3" eb="5">
      <t>コドモ</t>
    </rPh>
    <rPh sb="6" eb="7">
      <t>オット</t>
    </rPh>
    <rPh sb="8" eb="9">
      <t>オヤ</t>
    </rPh>
    <rPh sb="11" eb="12">
      <t>ナ</t>
    </rPh>
    <rPh sb="13" eb="15">
      <t>セタイ</t>
    </rPh>
    <phoneticPr fontId="2"/>
  </si>
  <si>
    <t>夫婦、子供と妻の親から成る世帯</t>
    <rPh sb="0" eb="2">
      <t>フウフ</t>
    </rPh>
    <rPh sb="3" eb="5">
      <t>コドモ</t>
    </rPh>
    <rPh sb="6" eb="7">
      <t>ツマ</t>
    </rPh>
    <rPh sb="8" eb="9">
      <t>オヤ</t>
    </rPh>
    <rPh sb="11" eb="12">
      <t>ナ</t>
    </rPh>
    <rPh sb="13" eb="15">
      <t>セタイ</t>
    </rPh>
    <phoneticPr fontId="2"/>
  </si>
  <si>
    <t>夫婦、子供、夫の親と他の親族から成る世帯</t>
    <rPh sb="0" eb="2">
      <t>フウフ</t>
    </rPh>
    <rPh sb="3" eb="5">
      <t>コドモ</t>
    </rPh>
    <rPh sb="6" eb="7">
      <t>オット</t>
    </rPh>
    <rPh sb="8" eb="9">
      <t>オヤ</t>
    </rPh>
    <rPh sb="10" eb="11">
      <t>タ</t>
    </rPh>
    <rPh sb="12" eb="14">
      <t>シンゾク</t>
    </rPh>
    <rPh sb="16" eb="17">
      <t>ナ</t>
    </rPh>
    <rPh sb="18" eb="20">
      <t>セタイ</t>
    </rPh>
    <phoneticPr fontId="2"/>
  </si>
  <si>
    <t>夫婦、子供、妻の親と他の親族から成る世帯</t>
    <rPh sb="0" eb="2">
      <t>フウフ</t>
    </rPh>
    <rPh sb="3" eb="5">
      <t>コドモ</t>
    </rPh>
    <rPh sb="6" eb="7">
      <t>ツマ</t>
    </rPh>
    <rPh sb="8" eb="9">
      <t>オヤ</t>
    </rPh>
    <rPh sb="10" eb="11">
      <t>タ</t>
    </rPh>
    <rPh sb="12" eb="14">
      <t>シンゾク</t>
    </rPh>
    <rPh sb="16" eb="17">
      <t>ナ</t>
    </rPh>
    <rPh sb="18" eb="20">
      <t>セタイ</t>
    </rPh>
    <phoneticPr fontId="2"/>
  </si>
  <si>
    <t xml:space="preserve">     奥 多 摩 町</t>
    <rPh sb="5" eb="6">
      <t>オク</t>
    </rPh>
    <rPh sb="7" eb="8">
      <t>タ</t>
    </rPh>
    <rPh sb="9" eb="10">
      <t>マ</t>
    </rPh>
    <rPh sb="11" eb="12">
      <t>マチ</t>
    </rPh>
    <phoneticPr fontId="2"/>
  </si>
  <si>
    <t>65歳以上親族のいる一般世帯</t>
    <rPh sb="2" eb="3">
      <t>サイ</t>
    </rPh>
    <rPh sb="3" eb="5">
      <t>イジョウ</t>
    </rPh>
    <rPh sb="5" eb="7">
      <t>シンゾク</t>
    </rPh>
    <rPh sb="10" eb="12">
      <t>イッパン</t>
    </rPh>
    <rPh sb="12" eb="14">
      <t>セタイ</t>
    </rPh>
    <phoneticPr fontId="2"/>
  </si>
  <si>
    <t>親族人員</t>
  </si>
  <si>
    <t>75歳以上親族のいる一般世帯</t>
    <rPh sb="2" eb="3">
      <t>サイ</t>
    </rPh>
    <rPh sb="3" eb="5">
      <t>イジョウ</t>
    </rPh>
    <rPh sb="5" eb="7">
      <t>シンゾク</t>
    </rPh>
    <rPh sb="10" eb="12">
      <t>イッパン</t>
    </rPh>
    <rPh sb="12" eb="14">
      <t>セタイ</t>
    </rPh>
    <phoneticPr fontId="2"/>
  </si>
  <si>
    <t>75歳以上</t>
    <rPh sb="2" eb="3">
      <t>サイ</t>
    </rPh>
    <rPh sb="3" eb="5">
      <t>イジョウ</t>
    </rPh>
    <phoneticPr fontId="2"/>
  </si>
  <si>
    <t>85歳以上親族のいる一般世帯</t>
    <rPh sb="2" eb="3">
      <t>サイ</t>
    </rPh>
    <rPh sb="3" eb="5">
      <t>イジョウ</t>
    </rPh>
    <rPh sb="5" eb="7">
      <t>シンゾク</t>
    </rPh>
    <rPh sb="10" eb="12">
      <t>イッパン</t>
    </rPh>
    <rPh sb="12" eb="14">
      <t>セタイ</t>
    </rPh>
    <phoneticPr fontId="2"/>
  </si>
  <si>
    <t>第１０表　　世帯の家族類型（２２区分）別６５歳以上親族のいる一般世帯数、一般世帯人員及び６５歳以上親族人員</t>
    <rPh sb="0" eb="1">
      <t>ダイ</t>
    </rPh>
    <rPh sb="3" eb="4">
      <t>ヒョウ</t>
    </rPh>
    <rPh sb="6" eb="8">
      <t>セタイ</t>
    </rPh>
    <rPh sb="9" eb="11">
      <t>カゾク</t>
    </rPh>
    <rPh sb="11" eb="13">
      <t>ルイケイ</t>
    </rPh>
    <rPh sb="16" eb="18">
      <t>クブン</t>
    </rPh>
    <rPh sb="19" eb="20">
      <t>ベツ</t>
    </rPh>
    <rPh sb="22" eb="23">
      <t>サイ</t>
    </rPh>
    <rPh sb="23" eb="25">
      <t>イジョウ</t>
    </rPh>
    <rPh sb="25" eb="27">
      <t>シンゾク</t>
    </rPh>
    <rPh sb="30" eb="32">
      <t>イッパン</t>
    </rPh>
    <rPh sb="32" eb="35">
      <t>セタイスウ</t>
    </rPh>
    <rPh sb="36" eb="38">
      <t>イッパン</t>
    </rPh>
    <rPh sb="38" eb="40">
      <t>セタイ</t>
    </rPh>
    <rPh sb="40" eb="42">
      <t>ジンイン</t>
    </rPh>
    <rPh sb="42" eb="43">
      <t>オヨ</t>
    </rPh>
    <rPh sb="46" eb="47">
      <t>サイ</t>
    </rPh>
    <rPh sb="47" eb="49">
      <t>イジョウ</t>
    </rPh>
    <rPh sb="49" eb="51">
      <t>シンゾク</t>
    </rPh>
    <rPh sb="51" eb="53">
      <t>ジンイン</t>
    </rPh>
    <phoneticPr fontId="2"/>
  </si>
  <si>
    <t>世 帯 数</t>
    <rPh sb="0" eb="1">
      <t>ヨ</t>
    </rPh>
    <rPh sb="2" eb="3">
      <t>オビ</t>
    </rPh>
    <rPh sb="4" eb="5">
      <t>カズ</t>
    </rPh>
    <phoneticPr fontId="2"/>
  </si>
  <si>
    <t>世帯人員</t>
  </si>
  <si>
    <t>　　　　　　　　　　　　                        　（３世代世帯並びに７５歳以上・８５歳以上親族のいる一般世帯）</t>
    <phoneticPr fontId="2"/>
  </si>
  <si>
    <t>第１１表　住居の種類・住宅の所有の関係（６区分）別一般世帯数、一般世帯人員</t>
    <rPh sb="0" eb="1">
      <t>ダイ</t>
    </rPh>
    <rPh sb="3" eb="4">
      <t>ヒョウ</t>
    </rPh>
    <rPh sb="5" eb="7">
      <t>ジュウキョ</t>
    </rPh>
    <rPh sb="8" eb="10">
      <t>シュルイ</t>
    </rPh>
    <rPh sb="11" eb="13">
      <t>ジュウタク</t>
    </rPh>
    <rPh sb="14" eb="16">
      <t>ショユウ</t>
    </rPh>
    <rPh sb="17" eb="19">
      <t>カンケイ</t>
    </rPh>
    <rPh sb="21" eb="23">
      <t>クブン</t>
    </rPh>
    <rPh sb="24" eb="25">
      <t>ベツ</t>
    </rPh>
    <rPh sb="25" eb="27">
      <t>イッパン</t>
    </rPh>
    <rPh sb="27" eb="30">
      <t>セタイスウ</t>
    </rPh>
    <rPh sb="31" eb="33">
      <t>イッパン</t>
    </rPh>
    <rPh sb="33" eb="35">
      <t>セタイ</t>
    </rPh>
    <rPh sb="35" eb="37">
      <t>ジンイン</t>
    </rPh>
    <phoneticPr fontId="2"/>
  </si>
  <si>
    <t>　　　　　　１世帯当たり人員、１世帯当たり延べ面積及び１人当たり延べ面積</t>
    <rPh sb="7" eb="9">
      <t>セタイ</t>
    </rPh>
    <rPh sb="9" eb="10">
      <t>ア</t>
    </rPh>
    <rPh sb="12" eb="14">
      <t>ジンイン</t>
    </rPh>
    <rPh sb="16" eb="18">
      <t>セタイ</t>
    </rPh>
    <rPh sb="18" eb="19">
      <t>ア</t>
    </rPh>
    <rPh sb="21" eb="22">
      <t>ノ</t>
    </rPh>
    <rPh sb="23" eb="25">
      <t>メンセキ</t>
    </rPh>
    <rPh sb="25" eb="26">
      <t>オヨ</t>
    </rPh>
    <rPh sb="28" eb="29">
      <t>ヒト</t>
    </rPh>
    <rPh sb="29" eb="30">
      <t>ア</t>
    </rPh>
    <rPh sb="32" eb="33">
      <t>ノ</t>
    </rPh>
    <rPh sb="34" eb="36">
      <t>メンセキ</t>
    </rPh>
    <phoneticPr fontId="2"/>
  </si>
  <si>
    <t>地　　　　　　　　　　　　域</t>
    <rPh sb="0" eb="1">
      <t>チ</t>
    </rPh>
    <rPh sb="13" eb="14">
      <t>イキ</t>
    </rPh>
    <phoneticPr fontId="2"/>
  </si>
  <si>
    <t>１世帯当たり人　　　　　員</t>
    <rPh sb="1" eb="3">
      <t>セタイ</t>
    </rPh>
    <rPh sb="3" eb="4">
      <t>ア</t>
    </rPh>
    <rPh sb="6" eb="7">
      <t>ジン</t>
    </rPh>
    <rPh sb="12" eb="13">
      <t>イン</t>
    </rPh>
    <phoneticPr fontId="2"/>
  </si>
  <si>
    <t>１世帯当たり</t>
    <rPh sb="1" eb="3">
      <t>セタイ</t>
    </rPh>
    <rPh sb="3" eb="4">
      <t>ア</t>
    </rPh>
    <phoneticPr fontId="2"/>
  </si>
  <si>
    <t>１人当たり</t>
    <rPh sb="1" eb="2">
      <t>ヒト</t>
    </rPh>
    <rPh sb="2" eb="3">
      <t>ア</t>
    </rPh>
    <phoneticPr fontId="2"/>
  </si>
  <si>
    <t>住　　居　　の　　種　　類</t>
    <rPh sb="0" eb="1">
      <t>ジュウ</t>
    </rPh>
    <rPh sb="3" eb="4">
      <t>キョ</t>
    </rPh>
    <rPh sb="9" eb="10">
      <t>タネ</t>
    </rPh>
    <rPh sb="12" eb="13">
      <t>タグイ</t>
    </rPh>
    <phoneticPr fontId="2"/>
  </si>
  <si>
    <t>延べ面積</t>
    <rPh sb="0" eb="1">
      <t>ノ</t>
    </rPh>
    <rPh sb="2" eb="4">
      <t>メンセキ</t>
    </rPh>
    <phoneticPr fontId="2"/>
  </si>
  <si>
    <t>住宅の所有の関係（6区分）</t>
    <rPh sb="0" eb="2">
      <t>ジュウタク</t>
    </rPh>
    <rPh sb="3" eb="5">
      <t>ショユウ</t>
    </rPh>
    <rPh sb="6" eb="8">
      <t>カンケイ</t>
    </rPh>
    <rPh sb="10" eb="12">
      <t>クブン</t>
    </rPh>
    <phoneticPr fontId="2"/>
  </si>
  <si>
    <t>（㎡）</t>
    <phoneticPr fontId="2"/>
  </si>
  <si>
    <t>東　　　京　　　都</t>
    <rPh sb="0" eb="1">
      <t>ヒガシ</t>
    </rPh>
    <rPh sb="4" eb="5">
      <t>キョウ</t>
    </rPh>
    <rPh sb="8" eb="9">
      <t>ミヤコ</t>
    </rPh>
    <phoneticPr fontId="2"/>
  </si>
  <si>
    <t>一　　 般　 　世　 　帯</t>
    <rPh sb="0" eb="1">
      <t>１</t>
    </rPh>
    <rPh sb="4" eb="5">
      <t>バン</t>
    </rPh>
    <rPh sb="8" eb="9">
      <t>ヨ</t>
    </rPh>
    <rPh sb="12" eb="13">
      <t>オビ</t>
    </rPh>
    <phoneticPr fontId="2"/>
  </si>
  <si>
    <t xml:space="preserve">              -</t>
    <phoneticPr fontId="2"/>
  </si>
  <si>
    <t xml:space="preserve">             -</t>
    <phoneticPr fontId="2"/>
  </si>
  <si>
    <t>住宅に住む一般世帯</t>
    <rPh sb="0" eb="2">
      <t>ジュウタク</t>
    </rPh>
    <rPh sb="3" eb="4">
      <t>ス</t>
    </rPh>
    <rPh sb="5" eb="7">
      <t>イッパン</t>
    </rPh>
    <rPh sb="7" eb="9">
      <t>セタイ</t>
    </rPh>
    <phoneticPr fontId="2"/>
  </si>
  <si>
    <t>主世帯</t>
    <rPh sb="0" eb="1">
      <t>シュ</t>
    </rPh>
    <rPh sb="1" eb="2">
      <t>ヨ</t>
    </rPh>
    <rPh sb="2" eb="3">
      <t>オビ</t>
    </rPh>
    <phoneticPr fontId="2"/>
  </si>
  <si>
    <t>持 ち家</t>
    <rPh sb="0" eb="1">
      <t>モ</t>
    </rPh>
    <rPh sb="3" eb="4">
      <t>イエ</t>
    </rPh>
    <phoneticPr fontId="2"/>
  </si>
  <si>
    <t>公営・公団・公社の借家</t>
    <rPh sb="0" eb="2">
      <t>コウエイ</t>
    </rPh>
    <rPh sb="3" eb="4">
      <t>オオヤケ</t>
    </rPh>
    <rPh sb="4" eb="5">
      <t>ダン</t>
    </rPh>
    <rPh sb="6" eb="7">
      <t>オオヤケ</t>
    </rPh>
    <rPh sb="7" eb="8">
      <t>シャ</t>
    </rPh>
    <rPh sb="9" eb="10">
      <t>シャク</t>
    </rPh>
    <rPh sb="10" eb="11">
      <t>イエ</t>
    </rPh>
    <phoneticPr fontId="2"/>
  </si>
  <si>
    <t>民営の借家</t>
    <rPh sb="0" eb="1">
      <t>タミ</t>
    </rPh>
    <rPh sb="1" eb="2">
      <t>エイ</t>
    </rPh>
    <rPh sb="3" eb="4">
      <t>シャク</t>
    </rPh>
    <rPh sb="4" eb="5">
      <t>イエ</t>
    </rPh>
    <phoneticPr fontId="2"/>
  </si>
  <si>
    <t>給与住宅</t>
    <rPh sb="0" eb="1">
      <t>キュウ</t>
    </rPh>
    <rPh sb="1" eb="2">
      <t>クミ</t>
    </rPh>
    <rPh sb="2" eb="3">
      <t>ジュウ</t>
    </rPh>
    <rPh sb="3" eb="4">
      <t>タク</t>
    </rPh>
    <phoneticPr fontId="2"/>
  </si>
  <si>
    <t>間　　 　　借　 　　　り</t>
  </si>
  <si>
    <t>住宅以外に住む一般世帯</t>
    <rPh sb="0" eb="2">
      <t>ジュウタク</t>
    </rPh>
    <rPh sb="2" eb="4">
      <t>イガイ</t>
    </rPh>
    <rPh sb="5" eb="6">
      <t>ス</t>
    </rPh>
    <rPh sb="7" eb="9">
      <t>イッパン</t>
    </rPh>
    <rPh sb="9" eb="11">
      <t>セタイ</t>
    </rPh>
    <phoneticPr fontId="2"/>
  </si>
  <si>
    <t xml:space="preserve">              -</t>
    <phoneticPr fontId="2"/>
  </si>
  <si>
    <t xml:space="preserve">             -</t>
    <phoneticPr fontId="2"/>
  </si>
  <si>
    <t>特　　別　　区　　部</t>
    <rPh sb="0" eb="1">
      <t>トク</t>
    </rPh>
    <rPh sb="3" eb="4">
      <t>ベツ</t>
    </rPh>
    <rPh sb="6" eb="7">
      <t>ク</t>
    </rPh>
    <rPh sb="9" eb="10">
      <t>ブ</t>
    </rPh>
    <phoneticPr fontId="2"/>
  </si>
  <si>
    <t>文　　　京　　　区</t>
    <rPh sb="0" eb="1">
      <t>ブン</t>
    </rPh>
    <rPh sb="4" eb="5">
      <t>キョウ</t>
    </rPh>
    <rPh sb="8" eb="9">
      <t>ク</t>
    </rPh>
    <phoneticPr fontId="2"/>
  </si>
  <si>
    <t>第１２表　　住宅の建て方（７区分）、住宅の所有の関係（５区分）別住宅に住む一般世帯数、</t>
    <rPh sb="0" eb="1">
      <t>ダイ</t>
    </rPh>
    <rPh sb="3" eb="4">
      <t>ヒョウ</t>
    </rPh>
    <rPh sb="6" eb="8">
      <t>ジュウタク</t>
    </rPh>
    <rPh sb="9" eb="10">
      <t>タ</t>
    </rPh>
    <rPh sb="11" eb="12">
      <t>カタ</t>
    </rPh>
    <rPh sb="14" eb="16">
      <t>クブン</t>
    </rPh>
    <rPh sb="18" eb="20">
      <t>ジュウタク</t>
    </rPh>
    <rPh sb="21" eb="23">
      <t>ショユウ</t>
    </rPh>
    <rPh sb="24" eb="26">
      <t>カンケイ</t>
    </rPh>
    <rPh sb="28" eb="30">
      <t>クブン</t>
    </rPh>
    <rPh sb="31" eb="32">
      <t>ベツ</t>
    </rPh>
    <rPh sb="32" eb="34">
      <t>ジュウタク</t>
    </rPh>
    <rPh sb="35" eb="36">
      <t>ス</t>
    </rPh>
    <rPh sb="37" eb="39">
      <t>イッパン</t>
    </rPh>
    <rPh sb="39" eb="42">
      <t>セタイスウ</t>
    </rPh>
    <phoneticPr fontId="2"/>
  </si>
  <si>
    <t>　　　　　　　　　　　　　　 一般世帯人員、１世帯当たり人員、１世帯当たり延べ面積及び１人当たり延べ面積（世帯が住んでいる階）</t>
    <rPh sb="15" eb="17">
      <t>イッパン</t>
    </rPh>
    <rPh sb="17" eb="19">
      <t>セタイ</t>
    </rPh>
    <rPh sb="19" eb="21">
      <t>ジンイン</t>
    </rPh>
    <rPh sb="23" eb="25">
      <t>セタイ</t>
    </rPh>
    <rPh sb="25" eb="26">
      <t>ア</t>
    </rPh>
    <rPh sb="28" eb="30">
      <t>ジンイン</t>
    </rPh>
    <rPh sb="32" eb="34">
      <t>セタイ</t>
    </rPh>
    <rPh sb="34" eb="35">
      <t>ア</t>
    </rPh>
    <rPh sb="37" eb="38">
      <t>ノ</t>
    </rPh>
    <rPh sb="39" eb="41">
      <t>メンセキ</t>
    </rPh>
    <rPh sb="41" eb="42">
      <t>オヨ</t>
    </rPh>
    <rPh sb="44" eb="45">
      <t>ヒト</t>
    </rPh>
    <rPh sb="45" eb="46">
      <t>ア</t>
    </rPh>
    <rPh sb="48" eb="49">
      <t>ノ</t>
    </rPh>
    <rPh sb="50" eb="52">
      <t>メンセキ</t>
    </rPh>
    <rPh sb="53" eb="55">
      <t>セタイ</t>
    </rPh>
    <rPh sb="56" eb="57">
      <t>ス</t>
    </rPh>
    <rPh sb="61" eb="62">
      <t>カイ</t>
    </rPh>
    <phoneticPr fontId="2"/>
  </si>
  <si>
    <t>住宅の所有の関係（５区分）　</t>
    <rPh sb="0" eb="2">
      <t>ジュウタク</t>
    </rPh>
    <rPh sb="3" eb="5">
      <t>ショユウ</t>
    </rPh>
    <rPh sb="6" eb="8">
      <t>カンケイ</t>
    </rPh>
    <rPh sb="10" eb="12">
      <t>クブン</t>
    </rPh>
    <phoneticPr fontId="2"/>
  </si>
  <si>
    <t>共　　　　　　　同　　　　　　　住　　　　　　　　宅</t>
    <rPh sb="0" eb="1">
      <t>トモ</t>
    </rPh>
    <rPh sb="8" eb="9">
      <t>ドウ</t>
    </rPh>
    <rPh sb="16" eb="17">
      <t>ジュウ</t>
    </rPh>
    <rPh sb="25" eb="26">
      <t>タク</t>
    </rPh>
    <phoneticPr fontId="2"/>
  </si>
  <si>
    <t>総 　数</t>
    <rPh sb="0" eb="1">
      <t>フサ</t>
    </rPh>
    <rPh sb="3" eb="4">
      <t>カズ</t>
    </rPh>
    <phoneticPr fontId="2"/>
  </si>
  <si>
    <t>一 戸 建</t>
    <rPh sb="0" eb="1">
      <t>１</t>
    </rPh>
    <rPh sb="2" eb="3">
      <t>ト</t>
    </rPh>
    <rPh sb="4" eb="5">
      <t>ダ</t>
    </rPh>
    <phoneticPr fontId="2"/>
  </si>
  <si>
    <t>長 屋 建</t>
    <rPh sb="0" eb="1">
      <t>チョウ</t>
    </rPh>
    <rPh sb="2" eb="3">
      <t>ヤ</t>
    </rPh>
    <rPh sb="4" eb="5">
      <t>ダテ</t>
    </rPh>
    <phoneticPr fontId="2"/>
  </si>
  <si>
    <t>総　 数</t>
    <rPh sb="0" eb="1">
      <t>フサ</t>
    </rPh>
    <rPh sb="3" eb="4">
      <t>カズ</t>
    </rPh>
    <phoneticPr fontId="2"/>
  </si>
  <si>
    <t>建 物 全 体 の 階 数</t>
    <rPh sb="0" eb="1">
      <t>ケン</t>
    </rPh>
    <rPh sb="2" eb="3">
      <t>モノ</t>
    </rPh>
    <rPh sb="4" eb="5">
      <t>ゼン</t>
    </rPh>
    <rPh sb="6" eb="7">
      <t>カラダ</t>
    </rPh>
    <rPh sb="10" eb="11">
      <t>カイ</t>
    </rPh>
    <rPh sb="12" eb="13">
      <t>カズ</t>
    </rPh>
    <phoneticPr fontId="2"/>
  </si>
  <si>
    <t>　　（再掲）　　　　世帯が住んでいる階</t>
    <rPh sb="3" eb="5">
      <t>サイケイ</t>
    </rPh>
    <rPh sb="10" eb="12">
      <t>セタイ</t>
    </rPh>
    <rPh sb="13" eb="14">
      <t>ス</t>
    </rPh>
    <rPh sb="18" eb="19">
      <t>カイ</t>
    </rPh>
    <phoneticPr fontId="2"/>
  </si>
  <si>
    <t>そ の 他</t>
    <rPh sb="4" eb="5">
      <t>タ</t>
    </rPh>
    <phoneticPr fontId="2"/>
  </si>
  <si>
    <t>1・2階建</t>
    <rPh sb="3" eb="4">
      <t>カイ</t>
    </rPh>
    <rPh sb="4" eb="5">
      <t>タ</t>
    </rPh>
    <phoneticPr fontId="2"/>
  </si>
  <si>
    <t>3～5</t>
    <phoneticPr fontId="2"/>
  </si>
  <si>
    <t>6～10</t>
    <phoneticPr fontId="2"/>
  </si>
  <si>
    <t>11階建以上</t>
    <rPh sb="2" eb="3">
      <t>カイ</t>
    </rPh>
    <rPh sb="3" eb="4">
      <t>タ</t>
    </rPh>
    <rPh sb="4" eb="6">
      <t>イジョウ</t>
    </rPh>
    <phoneticPr fontId="2"/>
  </si>
  <si>
    <t>1・2階</t>
    <rPh sb="3" eb="4">
      <t>カイ</t>
    </rPh>
    <phoneticPr fontId="2"/>
  </si>
  <si>
    <t>3～5</t>
    <phoneticPr fontId="2"/>
  </si>
  <si>
    <t>6～10</t>
    <phoneticPr fontId="2"/>
  </si>
  <si>
    <t>11階以上</t>
    <rPh sb="2" eb="3">
      <t>カイ</t>
    </rPh>
    <rPh sb="3" eb="5">
      <t>イジョウ</t>
    </rPh>
    <phoneticPr fontId="2"/>
  </si>
  <si>
    <t>一　 般 　世 　帯 　数</t>
    <rPh sb="0" eb="1">
      <t>１</t>
    </rPh>
    <rPh sb="3" eb="4">
      <t>バン</t>
    </rPh>
    <rPh sb="6" eb="7">
      <t>ヨ</t>
    </rPh>
    <rPh sb="9" eb="10">
      <t>オビ</t>
    </rPh>
    <rPh sb="12" eb="13">
      <t>カズ</t>
    </rPh>
    <phoneticPr fontId="2"/>
  </si>
  <si>
    <t>主　　 　　世　 　　　帯</t>
    <rPh sb="0" eb="1">
      <t>シュ</t>
    </rPh>
    <rPh sb="6" eb="7">
      <t>ヨ</t>
    </rPh>
    <rPh sb="12" eb="13">
      <t>オビ</t>
    </rPh>
    <phoneticPr fontId="2"/>
  </si>
  <si>
    <t>持       ち       家</t>
    <rPh sb="0" eb="1">
      <t>モ</t>
    </rPh>
    <rPh sb="16" eb="17">
      <t>イエ</t>
    </rPh>
    <phoneticPr fontId="2"/>
  </si>
  <si>
    <t>民　営　の　借　家</t>
    <rPh sb="0" eb="1">
      <t>タミ</t>
    </rPh>
    <rPh sb="2" eb="3">
      <t>エイ</t>
    </rPh>
    <rPh sb="6" eb="7">
      <t>シャク</t>
    </rPh>
    <rPh sb="8" eb="9">
      <t>イエ</t>
    </rPh>
    <phoneticPr fontId="2"/>
  </si>
  <si>
    <t>給  　与 　 住 　宅</t>
    <rPh sb="0" eb="1">
      <t>キュウ</t>
    </rPh>
    <rPh sb="4" eb="5">
      <t>クミ</t>
    </rPh>
    <rPh sb="8" eb="9">
      <t>ジュウ</t>
    </rPh>
    <rPh sb="11" eb="12">
      <t>タク</t>
    </rPh>
    <phoneticPr fontId="2"/>
  </si>
  <si>
    <t>間　　 　　借　 　　　り</t>
    <rPh sb="0" eb="1">
      <t>マ</t>
    </rPh>
    <rPh sb="6" eb="7">
      <t>シャク</t>
    </rPh>
    <phoneticPr fontId="2"/>
  </si>
  <si>
    <t>一  般  世 帯  人  員</t>
    <rPh sb="0" eb="1">
      <t>１</t>
    </rPh>
    <rPh sb="3" eb="4">
      <t>バン</t>
    </rPh>
    <rPh sb="6" eb="7">
      <t>ヨ</t>
    </rPh>
    <rPh sb="8" eb="9">
      <t>オビ</t>
    </rPh>
    <rPh sb="11" eb="12">
      <t>ヒト</t>
    </rPh>
    <rPh sb="14" eb="15">
      <t>イン</t>
    </rPh>
    <phoneticPr fontId="2"/>
  </si>
  <si>
    <t>１ 世 帯 当 た り 人員</t>
    <rPh sb="2" eb="3">
      <t>ヨ</t>
    </rPh>
    <rPh sb="4" eb="5">
      <t>オビ</t>
    </rPh>
    <rPh sb="6" eb="7">
      <t>ア</t>
    </rPh>
    <rPh sb="12" eb="14">
      <t>ジンイン</t>
    </rPh>
    <phoneticPr fontId="2"/>
  </si>
  <si>
    <t>１世帯当たり延べ面積（㎡）</t>
    <rPh sb="1" eb="3">
      <t>セタイ</t>
    </rPh>
    <rPh sb="3" eb="4">
      <t>ア</t>
    </rPh>
    <rPh sb="6" eb="7">
      <t>ノ</t>
    </rPh>
    <rPh sb="8" eb="10">
      <t>メンセキ</t>
    </rPh>
    <phoneticPr fontId="2"/>
  </si>
  <si>
    <t>１人当たり延べ面積（㎡）</t>
    <rPh sb="1" eb="2">
      <t>ヒト</t>
    </rPh>
    <rPh sb="2" eb="3">
      <t>ア</t>
    </rPh>
    <rPh sb="5" eb="6">
      <t>ノ</t>
    </rPh>
    <rPh sb="7" eb="9">
      <t>メンセキ</t>
    </rPh>
    <phoneticPr fontId="2"/>
  </si>
  <si>
    <t>第１３表　　親族人員（７区分）別65歳以上親族のいる一般世帯数、一般世帯人員</t>
    <rPh sb="0" eb="1">
      <t>ダイ</t>
    </rPh>
    <rPh sb="3" eb="4">
      <t>ヒョウ</t>
    </rPh>
    <rPh sb="6" eb="8">
      <t>シンゾク</t>
    </rPh>
    <rPh sb="8" eb="10">
      <t>ジンイン</t>
    </rPh>
    <rPh sb="12" eb="14">
      <t>クブン</t>
    </rPh>
    <rPh sb="15" eb="16">
      <t>ベツ</t>
    </rPh>
    <rPh sb="18" eb="19">
      <t>サイ</t>
    </rPh>
    <rPh sb="19" eb="21">
      <t>イジョウ</t>
    </rPh>
    <rPh sb="21" eb="23">
      <t>シンゾク</t>
    </rPh>
    <rPh sb="26" eb="28">
      <t>イッパン</t>
    </rPh>
    <rPh sb="28" eb="31">
      <t>セタイスウ</t>
    </rPh>
    <rPh sb="32" eb="34">
      <t>イッパン</t>
    </rPh>
    <rPh sb="34" eb="36">
      <t>セタイ</t>
    </rPh>
    <rPh sb="36" eb="38">
      <t>ジンイン</t>
    </rPh>
    <phoneticPr fontId="2"/>
  </si>
  <si>
    <t>　　　　 　及び65歳以上親族人員</t>
    <rPh sb="6" eb="7">
      <t>オヨ</t>
    </rPh>
    <rPh sb="10" eb="11">
      <t>サイ</t>
    </rPh>
    <rPh sb="11" eb="13">
      <t>イジョウ</t>
    </rPh>
    <rPh sb="13" eb="15">
      <t>シンゾク</t>
    </rPh>
    <rPh sb="15" eb="17">
      <t>ジンイン</t>
    </rPh>
    <phoneticPr fontId="2"/>
  </si>
  <si>
    <t>地        域</t>
    <rPh sb="0" eb="1">
      <t>チ</t>
    </rPh>
    <rPh sb="9" eb="10">
      <t>イキ</t>
    </rPh>
    <phoneticPr fontId="2"/>
  </si>
  <si>
    <t>総  数</t>
    <rPh sb="0" eb="1">
      <t>フサ</t>
    </rPh>
    <rPh sb="3" eb="4">
      <t>カズ</t>
    </rPh>
    <phoneticPr fontId="2"/>
  </si>
  <si>
    <t>２</t>
    <phoneticPr fontId="2"/>
  </si>
  <si>
    <t>３</t>
    <phoneticPr fontId="2"/>
  </si>
  <si>
    <t>４</t>
    <phoneticPr fontId="2"/>
  </si>
  <si>
    <t>５</t>
    <phoneticPr fontId="2"/>
  </si>
  <si>
    <t>６</t>
    <phoneticPr fontId="2"/>
  </si>
  <si>
    <t>１     人</t>
    <rPh sb="6" eb="7">
      <t>ヒト</t>
    </rPh>
    <phoneticPr fontId="2"/>
  </si>
  <si>
    <t xml:space="preserve"> 東   京   都</t>
    <rPh sb="1" eb="2">
      <t>ヒガシ</t>
    </rPh>
    <rPh sb="5" eb="6">
      <t>キョウ</t>
    </rPh>
    <rPh sb="9" eb="10">
      <t>ミヤコ</t>
    </rPh>
    <phoneticPr fontId="2"/>
  </si>
  <si>
    <t>世           帯          数</t>
    <rPh sb="0" eb="1">
      <t>ヨ</t>
    </rPh>
    <rPh sb="12" eb="13">
      <t>オビ</t>
    </rPh>
    <rPh sb="23" eb="24">
      <t>カズ</t>
    </rPh>
    <phoneticPr fontId="2"/>
  </si>
  <si>
    <t>世　 　 帯 　 　人　　  員</t>
    <rPh sb="0" eb="1">
      <t>ヨ</t>
    </rPh>
    <rPh sb="5" eb="6">
      <t>オビ</t>
    </rPh>
    <rPh sb="10" eb="11">
      <t>ヒト</t>
    </rPh>
    <rPh sb="15" eb="16">
      <t>イン</t>
    </rPh>
    <phoneticPr fontId="2"/>
  </si>
  <si>
    <t>65歳 以 上 親 族 人 員</t>
    <rPh sb="2" eb="3">
      <t>サイ</t>
    </rPh>
    <rPh sb="4" eb="5">
      <t>イ</t>
    </rPh>
    <rPh sb="6" eb="7">
      <t>ウエ</t>
    </rPh>
    <rPh sb="8" eb="9">
      <t>オヤ</t>
    </rPh>
    <rPh sb="10" eb="11">
      <t>ゾク</t>
    </rPh>
    <rPh sb="12" eb="13">
      <t>ヒト</t>
    </rPh>
    <rPh sb="14" eb="15">
      <t>イン</t>
    </rPh>
    <phoneticPr fontId="2"/>
  </si>
  <si>
    <t xml:space="preserve"> 特  別  区  部</t>
    <rPh sb="1" eb="2">
      <t>トク</t>
    </rPh>
    <rPh sb="4" eb="5">
      <t>ベツ</t>
    </rPh>
    <rPh sb="7" eb="8">
      <t>ク</t>
    </rPh>
    <rPh sb="10" eb="11">
      <t>ブ</t>
    </rPh>
    <phoneticPr fontId="2"/>
  </si>
  <si>
    <t xml:space="preserve"> 文   京   区</t>
    <rPh sb="1" eb="2">
      <t>ブン</t>
    </rPh>
    <rPh sb="5" eb="6">
      <t>キョウ</t>
    </rPh>
    <rPh sb="9" eb="10">
      <t>ク</t>
    </rPh>
    <phoneticPr fontId="2"/>
  </si>
  <si>
    <t>第１４表　　住居の種類・住宅の所有の関係（６区分）別65歳以上親族のいる一般世帯数、一般世帯人員、</t>
    <rPh sb="0" eb="1">
      <t>ダイ</t>
    </rPh>
    <rPh sb="3" eb="4">
      <t>ヒョウ</t>
    </rPh>
    <rPh sb="6" eb="8">
      <t>ジュウキョ</t>
    </rPh>
    <rPh sb="9" eb="11">
      <t>シュルイ</t>
    </rPh>
    <rPh sb="12" eb="14">
      <t>ジュウタク</t>
    </rPh>
    <rPh sb="15" eb="17">
      <t>ショユウ</t>
    </rPh>
    <rPh sb="18" eb="20">
      <t>カンケイ</t>
    </rPh>
    <rPh sb="22" eb="24">
      <t>クブン</t>
    </rPh>
    <rPh sb="25" eb="26">
      <t>ベツ</t>
    </rPh>
    <rPh sb="28" eb="29">
      <t>サイ</t>
    </rPh>
    <rPh sb="29" eb="31">
      <t>イジョウ</t>
    </rPh>
    <rPh sb="31" eb="33">
      <t>シンゾク</t>
    </rPh>
    <rPh sb="36" eb="38">
      <t>イッパン</t>
    </rPh>
    <rPh sb="38" eb="41">
      <t>セタイスウ</t>
    </rPh>
    <rPh sb="42" eb="44">
      <t>イッパン</t>
    </rPh>
    <rPh sb="44" eb="46">
      <t>セタイ</t>
    </rPh>
    <rPh sb="46" eb="48">
      <t>ジンイン</t>
    </rPh>
    <phoneticPr fontId="2"/>
  </si>
  <si>
    <t>　　　　　　　65歳以上親族人員、１世帯当たり人員、１世帯当たり延べ面積及び１人当たり延べ面積</t>
    <rPh sb="9" eb="10">
      <t>サイ</t>
    </rPh>
    <rPh sb="10" eb="12">
      <t>イジョウ</t>
    </rPh>
    <rPh sb="12" eb="14">
      <t>シンゾク</t>
    </rPh>
    <rPh sb="14" eb="16">
      <t>ジンイン</t>
    </rPh>
    <rPh sb="18" eb="20">
      <t>セタイ</t>
    </rPh>
    <rPh sb="20" eb="21">
      <t>ア</t>
    </rPh>
    <rPh sb="23" eb="25">
      <t>ジンイン</t>
    </rPh>
    <rPh sb="27" eb="29">
      <t>セタイ</t>
    </rPh>
    <rPh sb="29" eb="30">
      <t>ア</t>
    </rPh>
    <rPh sb="32" eb="33">
      <t>ノ</t>
    </rPh>
    <rPh sb="34" eb="36">
      <t>メンセキ</t>
    </rPh>
    <rPh sb="36" eb="37">
      <t>オヨ</t>
    </rPh>
    <rPh sb="39" eb="40">
      <t>ヒト</t>
    </rPh>
    <rPh sb="40" eb="41">
      <t>ア</t>
    </rPh>
    <rPh sb="43" eb="44">
      <t>ノ</t>
    </rPh>
    <rPh sb="45" eb="47">
      <t>メンセキ</t>
    </rPh>
    <phoneticPr fontId="2"/>
  </si>
  <si>
    <t>世  帯  数</t>
    <rPh sb="0" eb="7">
      <t>セタイスウ</t>
    </rPh>
    <phoneticPr fontId="2"/>
  </si>
  <si>
    <t>世 帯 人 員</t>
    <rPh sb="0" eb="3">
      <t>セタイ</t>
    </rPh>
    <rPh sb="4" eb="7">
      <t>ジンイン</t>
    </rPh>
    <phoneticPr fontId="2"/>
  </si>
  <si>
    <t>65 歳 以 上</t>
    <rPh sb="3" eb="4">
      <t>サイ</t>
    </rPh>
    <rPh sb="5" eb="8">
      <t>イジョウ</t>
    </rPh>
    <phoneticPr fontId="2"/>
  </si>
  <si>
    <t>１ 世 帯</t>
    <rPh sb="2" eb="5">
      <t>セタイ</t>
    </rPh>
    <phoneticPr fontId="2"/>
  </si>
  <si>
    <t>１  世  帯</t>
    <rPh sb="3" eb="4">
      <t>ヨ</t>
    </rPh>
    <rPh sb="6" eb="7">
      <t>オビ</t>
    </rPh>
    <phoneticPr fontId="2"/>
  </si>
  <si>
    <t>１      人</t>
    <rPh sb="7" eb="8">
      <t>ヒト</t>
    </rPh>
    <phoneticPr fontId="2"/>
  </si>
  <si>
    <t>住　　居　　の　　種　　類</t>
  </si>
  <si>
    <t>当 た り</t>
    <rPh sb="0" eb="1">
      <t>ア</t>
    </rPh>
    <phoneticPr fontId="2"/>
  </si>
  <si>
    <t>当  た  り</t>
    <rPh sb="0" eb="1">
      <t>ア</t>
    </rPh>
    <phoneticPr fontId="2"/>
  </si>
  <si>
    <t>住宅の所有の関係（6区分）</t>
  </si>
  <si>
    <t>親 族 人 員</t>
    <phoneticPr fontId="2"/>
  </si>
  <si>
    <t>人    員</t>
    <rPh sb="0" eb="6">
      <t>ジンイン</t>
    </rPh>
    <phoneticPr fontId="2"/>
  </si>
  <si>
    <t>（㎡）</t>
    <phoneticPr fontId="2"/>
  </si>
  <si>
    <t>-</t>
    <phoneticPr fontId="2"/>
  </si>
  <si>
    <t>第１５表　　延べ面積（14区分）、住宅の所有の関係（５区分）別住宅に住む</t>
    <rPh sb="0" eb="1">
      <t>ダイ</t>
    </rPh>
    <rPh sb="3" eb="4">
      <t>ヒョウ</t>
    </rPh>
    <rPh sb="6" eb="7">
      <t>ノ</t>
    </rPh>
    <rPh sb="8" eb="10">
      <t>メンセキ</t>
    </rPh>
    <rPh sb="13" eb="15">
      <t>クブン</t>
    </rPh>
    <rPh sb="17" eb="19">
      <t>ジュウタク</t>
    </rPh>
    <rPh sb="20" eb="22">
      <t>ショユウ</t>
    </rPh>
    <rPh sb="23" eb="25">
      <t>カンケイ</t>
    </rPh>
    <rPh sb="27" eb="29">
      <t>クブン</t>
    </rPh>
    <rPh sb="30" eb="31">
      <t>ベツ</t>
    </rPh>
    <rPh sb="31" eb="33">
      <t>ジュウタク</t>
    </rPh>
    <rPh sb="34" eb="35">
      <t>ス</t>
    </rPh>
    <phoneticPr fontId="2"/>
  </si>
  <si>
    <t>　　　　　   　　　　　　　　 65歳以上親族のいる一般世帯数</t>
    <rPh sb="19" eb="20">
      <t>サイ</t>
    </rPh>
    <rPh sb="20" eb="22">
      <t>イジョウ</t>
    </rPh>
    <rPh sb="22" eb="24">
      <t>シンゾク</t>
    </rPh>
    <rPh sb="27" eb="29">
      <t>イッパン</t>
    </rPh>
    <rPh sb="29" eb="32">
      <t>セタイスウ</t>
    </rPh>
    <phoneticPr fontId="2"/>
  </si>
  <si>
    <t>延べ面積（14区分）</t>
    <rPh sb="0" eb="1">
      <t>ノ</t>
    </rPh>
    <rPh sb="2" eb="4">
      <t>メンセキ</t>
    </rPh>
    <rPh sb="7" eb="9">
      <t>クブン</t>
    </rPh>
    <phoneticPr fontId="2"/>
  </si>
  <si>
    <t>総     数</t>
    <rPh sb="0" eb="7">
      <t>ソウスウ</t>
    </rPh>
    <phoneticPr fontId="2"/>
  </si>
  <si>
    <t>主        世        帯</t>
    <rPh sb="0" eb="1">
      <t>シュ</t>
    </rPh>
    <rPh sb="9" eb="19">
      <t>セタイ</t>
    </rPh>
    <phoneticPr fontId="2"/>
  </si>
  <si>
    <t>間 借 り</t>
    <rPh sb="0" eb="3">
      <t>マガ</t>
    </rPh>
    <phoneticPr fontId="2"/>
  </si>
  <si>
    <t>総    数</t>
    <rPh sb="0" eb="6">
      <t>ソウスウ</t>
    </rPh>
    <phoneticPr fontId="2"/>
  </si>
  <si>
    <t>持 ち 家</t>
    <rPh sb="0" eb="1">
      <t>モ</t>
    </rPh>
    <rPh sb="4" eb="5">
      <t>イエ</t>
    </rPh>
    <phoneticPr fontId="2"/>
  </si>
  <si>
    <t>公営・公団・公社の借家</t>
    <rPh sb="0" eb="2">
      <t>コウエイ</t>
    </rPh>
    <rPh sb="3" eb="5">
      <t>コウダン</t>
    </rPh>
    <rPh sb="6" eb="8">
      <t>コウシャ</t>
    </rPh>
    <rPh sb="9" eb="11">
      <t>シャクヤ</t>
    </rPh>
    <phoneticPr fontId="2"/>
  </si>
  <si>
    <t>民営の借家</t>
    <rPh sb="0" eb="2">
      <t>ミンエイ</t>
    </rPh>
    <rPh sb="3" eb="5">
      <t>シャクヤ</t>
    </rPh>
    <phoneticPr fontId="2"/>
  </si>
  <si>
    <t>給与住宅</t>
    <rPh sb="0" eb="2">
      <t>キュウヨ</t>
    </rPh>
    <rPh sb="2" eb="4">
      <t>ジュウタク</t>
    </rPh>
    <phoneticPr fontId="2"/>
  </si>
  <si>
    <t>住宅に住む65歳以上親族のいる</t>
  </si>
  <si>
    <t>　　　　　　　　　　一般世帯数</t>
    <rPh sb="10" eb="12">
      <t>イッパン</t>
    </rPh>
    <rPh sb="12" eb="15">
      <t>セタイスウ</t>
    </rPh>
    <phoneticPr fontId="2"/>
  </si>
  <si>
    <t>　　　 　　     0～19㎡</t>
    <phoneticPr fontId="2"/>
  </si>
  <si>
    <t>20～29</t>
    <phoneticPr fontId="2"/>
  </si>
  <si>
    <t>30～39</t>
    <phoneticPr fontId="2"/>
  </si>
  <si>
    <t>40～49</t>
    <phoneticPr fontId="2"/>
  </si>
  <si>
    <t>　</t>
    <phoneticPr fontId="2"/>
  </si>
  <si>
    <t>50～59</t>
    <phoneticPr fontId="2"/>
  </si>
  <si>
    <t>60～69</t>
    <phoneticPr fontId="2"/>
  </si>
  <si>
    <t>70～79</t>
    <phoneticPr fontId="2"/>
  </si>
  <si>
    <t>80～89</t>
    <phoneticPr fontId="2"/>
  </si>
  <si>
    <t>90～99</t>
    <phoneticPr fontId="2"/>
  </si>
  <si>
    <t>100～119</t>
    <phoneticPr fontId="2"/>
  </si>
  <si>
    <t>120～149</t>
    <phoneticPr fontId="2"/>
  </si>
  <si>
    <t>150～199</t>
    <phoneticPr fontId="2"/>
  </si>
  <si>
    <t>200～249</t>
    <phoneticPr fontId="2"/>
  </si>
  <si>
    <t>　　   　　 250㎡以上</t>
    <rPh sb="12" eb="14">
      <t>イジョウ</t>
    </rPh>
    <phoneticPr fontId="2"/>
  </si>
  <si>
    <t>第１６表　　世帯人員（７区分）、住宅の所有の関係（５区分）別住宅に住む</t>
    <rPh sb="0" eb="1">
      <t>ダイ</t>
    </rPh>
    <rPh sb="3" eb="4">
      <t>ヒョウ</t>
    </rPh>
    <rPh sb="6" eb="8">
      <t>セタイ</t>
    </rPh>
    <rPh sb="8" eb="10">
      <t>ジンイン</t>
    </rPh>
    <rPh sb="12" eb="14">
      <t>クブン</t>
    </rPh>
    <rPh sb="16" eb="18">
      <t>ジュウタク</t>
    </rPh>
    <rPh sb="19" eb="21">
      <t>ショユウ</t>
    </rPh>
    <rPh sb="22" eb="24">
      <t>カンケイ</t>
    </rPh>
    <rPh sb="26" eb="28">
      <t>クブン</t>
    </rPh>
    <rPh sb="29" eb="30">
      <t>ベツ</t>
    </rPh>
    <rPh sb="30" eb="32">
      <t>ジュウタク</t>
    </rPh>
    <rPh sb="33" eb="34">
      <t>ス</t>
    </rPh>
    <phoneticPr fontId="2"/>
  </si>
  <si>
    <t>　　 65歳以上親族のいる一般世帯数</t>
    <rPh sb="5" eb="6">
      <t>サイ</t>
    </rPh>
    <rPh sb="6" eb="8">
      <t>イジョウ</t>
    </rPh>
    <rPh sb="8" eb="10">
      <t>シンゾク</t>
    </rPh>
    <rPh sb="13" eb="15">
      <t>イッパン</t>
    </rPh>
    <rPh sb="15" eb="18">
      <t>セタイスウ</t>
    </rPh>
    <phoneticPr fontId="2"/>
  </si>
  <si>
    <t>住宅の所有の関係（５区分）</t>
    <rPh sb="0" eb="2">
      <t>ジュウタク</t>
    </rPh>
    <rPh sb="3" eb="5">
      <t>ショユウ</t>
    </rPh>
    <rPh sb="6" eb="8">
      <t>カンケイ</t>
    </rPh>
    <rPh sb="10" eb="12">
      <t>クブン</t>
    </rPh>
    <phoneticPr fontId="2"/>
  </si>
  <si>
    <t>総  数</t>
    <rPh sb="0" eb="4">
      <t>ソウスウ</t>
    </rPh>
    <phoneticPr fontId="2"/>
  </si>
  <si>
    <r>
      <t>世帯人員が １</t>
    </r>
    <r>
      <rPr>
        <sz val="11"/>
        <rFont val="ＭＳ Ｐゴシック"/>
        <family val="3"/>
        <charset val="128"/>
      </rPr>
      <t>人</t>
    </r>
    <rPh sb="0" eb="2">
      <t>セタイ</t>
    </rPh>
    <rPh sb="2" eb="4">
      <t>ジンイン</t>
    </rPh>
    <rPh sb="7" eb="8">
      <t>ヒト</t>
    </rPh>
    <phoneticPr fontId="2"/>
  </si>
  <si>
    <t>２</t>
    <phoneticPr fontId="2"/>
  </si>
  <si>
    <t>３</t>
    <phoneticPr fontId="2"/>
  </si>
  <si>
    <t>４</t>
    <phoneticPr fontId="2"/>
  </si>
  <si>
    <t>５</t>
    <phoneticPr fontId="2"/>
  </si>
  <si>
    <t>６</t>
    <phoneticPr fontId="2"/>
  </si>
  <si>
    <t>７人以上</t>
    <rPh sb="1" eb="4">
      <t>ニンイジョウ</t>
    </rPh>
    <phoneticPr fontId="2"/>
  </si>
  <si>
    <t>住宅に住む65歳以上親族のいる一般世帯数</t>
    <rPh sb="0" eb="2">
      <t>ジュウタク</t>
    </rPh>
    <rPh sb="3" eb="4">
      <t>ス</t>
    </rPh>
    <rPh sb="7" eb="8">
      <t>サイ</t>
    </rPh>
    <rPh sb="8" eb="10">
      <t>イジョウ</t>
    </rPh>
    <rPh sb="10" eb="12">
      <t>シンゾク</t>
    </rPh>
    <rPh sb="15" eb="17">
      <t>イッパン</t>
    </rPh>
    <rPh sb="17" eb="20">
      <t>セタイスウ</t>
    </rPh>
    <phoneticPr fontId="2"/>
  </si>
  <si>
    <t>第１７表　住宅の建て方（６区分）別住宅に住む65歳以上親族のいる主世帯数、主世帯人員、65歳以上親族人員、</t>
    <rPh sb="0" eb="1">
      <t>ダイ</t>
    </rPh>
    <rPh sb="3" eb="4">
      <t>ヒョウ</t>
    </rPh>
    <rPh sb="5" eb="7">
      <t>ジュウタク</t>
    </rPh>
    <rPh sb="8" eb="9">
      <t>タ</t>
    </rPh>
    <rPh sb="10" eb="11">
      <t>カタ</t>
    </rPh>
    <rPh sb="13" eb="15">
      <t>クブン</t>
    </rPh>
    <rPh sb="16" eb="17">
      <t>ベツ</t>
    </rPh>
    <rPh sb="17" eb="19">
      <t>ジュウタク</t>
    </rPh>
    <rPh sb="20" eb="21">
      <t>ス</t>
    </rPh>
    <rPh sb="24" eb="25">
      <t>サイ</t>
    </rPh>
    <rPh sb="25" eb="27">
      <t>イジョウ</t>
    </rPh>
    <rPh sb="27" eb="29">
      <t>シンゾク</t>
    </rPh>
    <rPh sb="32" eb="33">
      <t>シュ</t>
    </rPh>
    <rPh sb="33" eb="36">
      <t>セタイスウ</t>
    </rPh>
    <rPh sb="37" eb="38">
      <t>シュ</t>
    </rPh>
    <rPh sb="38" eb="40">
      <t>セタイ</t>
    </rPh>
    <rPh sb="40" eb="42">
      <t>ジンイン</t>
    </rPh>
    <phoneticPr fontId="2"/>
  </si>
  <si>
    <t>　　　　　　１世帯当たり人員、１世帯当たり延べ面積及び１人当たり延べ面積（世帯が住んでいる階）</t>
    <rPh sb="7" eb="9">
      <t>セタイ</t>
    </rPh>
    <rPh sb="9" eb="10">
      <t>ア</t>
    </rPh>
    <rPh sb="12" eb="14">
      <t>ジンイン</t>
    </rPh>
    <rPh sb="16" eb="18">
      <t>セタイ</t>
    </rPh>
    <rPh sb="18" eb="19">
      <t>ア</t>
    </rPh>
    <rPh sb="21" eb="22">
      <t>ノ</t>
    </rPh>
    <rPh sb="23" eb="25">
      <t>メンセキ</t>
    </rPh>
    <rPh sb="25" eb="26">
      <t>オヨ</t>
    </rPh>
    <rPh sb="28" eb="29">
      <t>ヒト</t>
    </rPh>
    <rPh sb="29" eb="30">
      <t>ア</t>
    </rPh>
    <rPh sb="32" eb="33">
      <t>ノ</t>
    </rPh>
    <rPh sb="34" eb="36">
      <t>メンセキ</t>
    </rPh>
    <rPh sb="37" eb="39">
      <t>セタイ</t>
    </rPh>
    <rPh sb="40" eb="41">
      <t>ス</t>
    </rPh>
    <rPh sb="45" eb="46">
      <t>カイ</t>
    </rPh>
    <phoneticPr fontId="2"/>
  </si>
  <si>
    <r>
      <t>主 世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帯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数</t>
    </r>
    <phoneticPr fontId="2"/>
  </si>
  <si>
    <t>主世帯人員</t>
    <rPh sb="0" eb="1">
      <t>シュ</t>
    </rPh>
    <rPh sb="1" eb="3">
      <t>セタイ</t>
    </rPh>
    <rPh sb="3" eb="5">
      <t>ジンイン</t>
    </rPh>
    <phoneticPr fontId="2"/>
  </si>
  <si>
    <r>
      <t>6 5 歳以上</t>
    </r>
    <r>
      <rPr>
        <sz val="11"/>
        <rFont val="ＭＳ Ｐゴシック"/>
        <family val="3"/>
        <charset val="128"/>
      </rPr>
      <t xml:space="preserve">            </t>
    </r>
    <r>
      <rPr>
        <sz val="11"/>
        <rFont val="ＭＳ Ｐゴシック"/>
        <family val="3"/>
        <charset val="128"/>
      </rPr>
      <t>親族人員</t>
    </r>
    <rPh sb="4" eb="5">
      <t>サイ</t>
    </rPh>
    <rPh sb="5" eb="7">
      <t>イジョウ</t>
    </rPh>
    <rPh sb="19" eb="20">
      <t>オヤ</t>
    </rPh>
    <rPh sb="20" eb="21">
      <t>ヤカラ</t>
    </rPh>
    <rPh sb="21" eb="22">
      <t>ヒト</t>
    </rPh>
    <rPh sb="22" eb="23">
      <t>イン</t>
    </rPh>
    <phoneticPr fontId="2"/>
  </si>
  <si>
    <r>
      <t>1　世　帯　</t>
    </r>
    <r>
      <rPr>
        <sz val="11"/>
        <rFont val="ＭＳ Ｐゴシック"/>
        <family val="3"/>
        <charset val="128"/>
      </rPr>
      <t xml:space="preserve">       </t>
    </r>
    <r>
      <rPr>
        <sz val="11"/>
        <rFont val="ＭＳ Ｐゴシック"/>
        <family val="3"/>
        <charset val="128"/>
      </rPr>
      <t>　　当　た　り　　</t>
    </r>
    <r>
      <rPr>
        <sz val="11"/>
        <rFont val="ＭＳ Ｐゴシック"/>
        <family val="3"/>
        <charset val="128"/>
      </rPr>
      <t xml:space="preserve">      </t>
    </r>
    <r>
      <rPr>
        <sz val="11"/>
        <rFont val="ＭＳ Ｐゴシック"/>
        <family val="3"/>
        <charset val="128"/>
      </rPr>
      <t>　人　　　員</t>
    </r>
    <rPh sb="2" eb="3">
      <t>ヨ</t>
    </rPh>
    <rPh sb="4" eb="5">
      <t>オビ</t>
    </rPh>
    <rPh sb="15" eb="16">
      <t>ア</t>
    </rPh>
    <rPh sb="29" eb="30">
      <t>ヒト</t>
    </rPh>
    <rPh sb="33" eb="34">
      <t>イン</t>
    </rPh>
    <phoneticPr fontId="2"/>
  </si>
  <si>
    <r>
      <t xml:space="preserve">１　世　帯　　 </t>
    </r>
    <r>
      <rPr>
        <sz val="11"/>
        <rFont val="ＭＳ Ｐゴシック"/>
        <family val="3"/>
        <charset val="128"/>
      </rPr>
      <t xml:space="preserve">   </t>
    </r>
    <r>
      <rPr>
        <sz val="11"/>
        <rFont val="ＭＳ Ｐゴシック"/>
        <family val="3"/>
        <charset val="128"/>
      </rPr>
      <t>　　当　た　り　</t>
    </r>
    <r>
      <rPr>
        <sz val="11"/>
        <rFont val="ＭＳ Ｐゴシック"/>
        <family val="3"/>
        <charset val="128"/>
      </rPr>
      <t xml:space="preserve">      </t>
    </r>
    <r>
      <rPr>
        <sz val="11"/>
        <rFont val="ＭＳ Ｐゴシック"/>
        <family val="3"/>
        <charset val="128"/>
      </rPr>
      <t>　　延べ面積（㎡）</t>
    </r>
    <rPh sb="2" eb="3">
      <t>ヨ</t>
    </rPh>
    <rPh sb="4" eb="5">
      <t>オビ</t>
    </rPh>
    <rPh sb="13" eb="14">
      <t>ア</t>
    </rPh>
    <rPh sb="27" eb="28">
      <t>ノ</t>
    </rPh>
    <rPh sb="29" eb="31">
      <t>メンセキ</t>
    </rPh>
    <phoneticPr fontId="2"/>
  </si>
  <si>
    <r>
      <t xml:space="preserve">１　　　人　　 </t>
    </r>
    <r>
      <rPr>
        <sz val="11"/>
        <rFont val="ＭＳ Ｐゴシック"/>
        <family val="3"/>
        <charset val="128"/>
      </rPr>
      <t xml:space="preserve">   </t>
    </r>
    <r>
      <rPr>
        <sz val="11"/>
        <rFont val="ＭＳ Ｐゴシック"/>
        <family val="3"/>
        <charset val="128"/>
      </rPr>
      <t>　　当　た　り　</t>
    </r>
    <r>
      <rPr>
        <sz val="11"/>
        <rFont val="ＭＳ Ｐゴシック"/>
        <family val="3"/>
        <charset val="128"/>
      </rPr>
      <t xml:space="preserve">     </t>
    </r>
    <r>
      <rPr>
        <sz val="11"/>
        <rFont val="ＭＳ Ｐゴシック"/>
        <family val="3"/>
        <charset val="128"/>
      </rPr>
      <t>　　延べ面積（㎡）</t>
    </r>
    <rPh sb="4" eb="5">
      <t>ヒト</t>
    </rPh>
    <rPh sb="13" eb="14">
      <t>ア</t>
    </rPh>
    <rPh sb="26" eb="27">
      <t>ノ</t>
    </rPh>
    <rPh sb="28" eb="30">
      <t>メンセキ</t>
    </rPh>
    <phoneticPr fontId="2"/>
  </si>
  <si>
    <t>住宅の建て方（６区分）</t>
    <phoneticPr fontId="2"/>
  </si>
  <si>
    <r>
      <t xml:space="preserve"> 総　　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　数</t>
    </r>
    <rPh sb="1" eb="2">
      <t>フサ</t>
    </rPh>
    <rPh sb="6" eb="7">
      <t>カズ</t>
    </rPh>
    <phoneticPr fontId="2"/>
  </si>
  <si>
    <t>一戸建</t>
    <phoneticPr fontId="2"/>
  </si>
  <si>
    <t>長屋建</t>
    <phoneticPr fontId="2"/>
  </si>
  <si>
    <t>共同住宅</t>
    <phoneticPr fontId="2"/>
  </si>
  <si>
    <r>
      <t xml:space="preserve"> </t>
    </r>
    <r>
      <rPr>
        <sz val="11"/>
        <rFont val="ＭＳ Ｐゴシック"/>
        <family val="3"/>
        <charset val="128"/>
      </rPr>
      <t xml:space="preserve">      </t>
    </r>
    <r>
      <rPr>
        <sz val="11"/>
        <rFont val="ＭＳ Ｐゴシック"/>
        <family val="3"/>
        <charset val="128"/>
      </rPr>
      <t>１  　 ・ 　 ２   階   建</t>
    </r>
    <rPh sb="20" eb="21">
      <t>カイ</t>
    </rPh>
    <rPh sb="24" eb="25">
      <t>ケン</t>
    </rPh>
    <phoneticPr fontId="2"/>
  </si>
  <si>
    <r>
      <t xml:space="preserve"> </t>
    </r>
    <r>
      <rPr>
        <sz val="11"/>
        <rFont val="ＭＳ Ｐゴシック"/>
        <family val="3"/>
        <charset val="128"/>
      </rPr>
      <t xml:space="preserve">      </t>
    </r>
    <r>
      <rPr>
        <sz val="11"/>
        <rFont val="ＭＳ Ｐゴシック"/>
        <family val="3"/>
        <charset val="128"/>
      </rPr>
      <t>３ 　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～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　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５</t>
    </r>
    <phoneticPr fontId="2"/>
  </si>
  <si>
    <r>
      <t xml:space="preserve"> </t>
    </r>
    <r>
      <rPr>
        <sz val="11"/>
        <rFont val="ＭＳ Ｐゴシック"/>
        <family val="3"/>
        <charset val="128"/>
      </rPr>
      <t xml:space="preserve">      </t>
    </r>
    <r>
      <rPr>
        <sz val="11"/>
        <rFont val="ＭＳ Ｐゴシック"/>
        <family val="3"/>
        <charset val="128"/>
      </rPr>
      <t>６ 　階 　建 　以　 上</t>
    </r>
    <rPh sb="10" eb="11">
      <t>カイ</t>
    </rPh>
    <rPh sb="13" eb="14">
      <t>タ</t>
    </rPh>
    <rPh sb="16" eb="17">
      <t>イ</t>
    </rPh>
    <rPh sb="19" eb="20">
      <t>ウエ</t>
    </rPh>
    <phoneticPr fontId="2"/>
  </si>
  <si>
    <t>(再掲）</t>
    <rPh sb="1" eb="3">
      <t>サイケイ</t>
    </rPh>
    <phoneticPr fontId="2"/>
  </si>
  <si>
    <t>世帯が住んでいる階</t>
    <rPh sb="0" eb="2">
      <t>セタイ</t>
    </rPh>
    <rPh sb="3" eb="4">
      <t>ス</t>
    </rPh>
    <rPh sb="8" eb="9">
      <t>カイ</t>
    </rPh>
    <phoneticPr fontId="2"/>
  </si>
  <si>
    <r>
      <t xml:space="preserve"> </t>
    </r>
    <r>
      <rPr>
        <sz val="11"/>
        <rFont val="ＭＳ Ｐゴシック"/>
        <family val="3"/>
        <charset val="128"/>
      </rPr>
      <t xml:space="preserve">      </t>
    </r>
    <r>
      <rPr>
        <sz val="11"/>
        <rFont val="ＭＳ Ｐゴシック"/>
        <family val="3"/>
        <charset val="128"/>
      </rPr>
      <t xml:space="preserve">１  　 ・ 　 ２   階   </t>
    </r>
    <rPh sb="20" eb="21">
      <t>カイ</t>
    </rPh>
    <phoneticPr fontId="2"/>
  </si>
  <si>
    <r>
      <t xml:space="preserve"> </t>
    </r>
    <r>
      <rPr>
        <sz val="11"/>
        <rFont val="ＭＳ Ｐゴシック"/>
        <family val="3"/>
        <charset val="128"/>
      </rPr>
      <t xml:space="preserve">      </t>
    </r>
    <r>
      <rPr>
        <sz val="11"/>
        <rFont val="ＭＳ Ｐゴシック"/>
        <family val="3"/>
        <charset val="128"/>
      </rPr>
      <t>３  　～　  ５</t>
    </r>
    <phoneticPr fontId="2"/>
  </si>
  <si>
    <r>
      <t xml:space="preserve"> </t>
    </r>
    <r>
      <rPr>
        <sz val="11"/>
        <rFont val="ＭＳ Ｐゴシック"/>
        <family val="3"/>
        <charset val="128"/>
      </rPr>
      <t xml:space="preserve">      </t>
    </r>
    <r>
      <rPr>
        <sz val="11"/>
        <rFont val="ＭＳ Ｐゴシック"/>
        <family val="3"/>
        <charset val="128"/>
      </rPr>
      <t>６ 　　階　　以　 　上</t>
    </r>
    <rPh sb="11" eb="12">
      <t>カイ</t>
    </rPh>
    <rPh sb="14" eb="15">
      <t>イ</t>
    </rPh>
    <rPh sb="18" eb="19">
      <t>ウエ</t>
    </rPh>
    <phoneticPr fontId="2"/>
  </si>
  <si>
    <t>そ           の           他</t>
  </si>
  <si>
    <t>第１８表　　年齢（５歳階級）、男女別高齢単身者数（60歳以上の単身者及び</t>
    <rPh sb="0" eb="1">
      <t>ダイ</t>
    </rPh>
    <rPh sb="3" eb="4">
      <t>ヒョウ</t>
    </rPh>
    <rPh sb="6" eb="8">
      <t>ネンレイ</t>
    </rPh>
    <rPh sb="10" eb="11">
      <t>サイ</t>
    </rPh>
    <rPh sb="11" eb="13">
      <t>カイキュウ</t>
    </rPh>
    <rPh sb="15" eb="17">
      <t>ダンジョ</t>
    </rPh>
    <rPh sb="17" eb="18">
      <t>ベツ</t>
    </rPh>
    <rPh sb="18" eb="20">
      <t>コウレイ</t>
    </rPh>
    <rPh sb="20" eb="23">
      <t>タンシンシャ</t>
    </rPh>
    <rPh sb="23" eb="24">
      <t>スウ</t>
    </rPh>
    <phoneticPr fontId="2"/>
  </si>
  <si>
    <t>　　　　　　　　　　 　高齢者1人と未婚の18歳未満の者から成る世帯）</t>
    <phoneticPr fontId="2"/>
  </si>
  <si>
    <t>地域</t>
    <rPh sb="0" eb="2">
      <t>チイキ</t>
    </rPh>
    <phoneticPr fontId="2"/>
  </si>
  <si>
    <r>
      <t xml:space="preserve">総 </t>
    </r>
    <r>
      <rPr>
        <sz val="11"/>
        <rFont val="ＭＳ Ｐゴシック"/>
        <family val="3"/>
        <charset val="128"/>
      </rPr>
      <t xml:space="preserve">  </t>
    </r>
    <r>
      <rPr>
        <sz val="11"/>
        <rFont val="ＭＳ Ｐゴシック"/>
        <family val="3"/>
        <charset val="128"/>
      </rPr>
      <t>数</t>
    </r>
    <rPh sb="0" eb="1">
      <t>フサ</t>
    </rPh>
    <rPh sb="4" eb="5">
      <t>カズ</t>
    </rPh>
    <phoneticPr fontId="2"/>
  </si>
  <si>
    <t>65～69歳</t>
    <rPh sb="5" eb="6">
      <t>サイ</t>
    </rPh>
    <phoneticPr fontId="2"/>
  </si>
  <si>
    <t>70～74</t>
  </si>
  <si>
    <t>75～79</t>
  </si>
  <si>
    <t>80～84</t>
  </si>
  <si>
    <t>85歳以上</t>
  </si>
  <si>
    <t>（別掲）</t>
    <rPh sb="1" eb="2">
      <t>ベツ</t>
    </rPh>
    <rPh sb="2" eb="3">
      <t>ケイ</t>
    </rPh>
    <phoneticPr fontId="2"/>
  </si>
  <si>
    <t>高齢単身者の男女</t>
  </si>
  <si>
    <t>60歳以上</t>
    <rPh sb="2" eb="3">
      <t>サイ</t>
    </rPh>
    <rPh sb="3" eb="5">
      <t>イジョウ</t>
    </rPh>
    <phoneticPr fontId="2"/>
  </si>
  <si>
    <t>東　　京　　都</t>
    <rPh sb="0" eb="1">
      <t>ヒガシ</t>
    </rPh>
    <rPh sb="3" eb="4">
      <t>キョウ</t>
    </rPh>
    <rPh sb="6" eb="7">
      <t>ミヤコ</t>
    </rPh>
    <phoneticPr fontId="2"/>
  </si>
  <si>
    <t>65歳以上の高齢単身者数</t>
    <rPh sb="2" eb="3">
      <t>サイ</t>
    </rPh>
    <rPh sb="3" eb="5">
      <t>イジョウ</t>
    </rPh>
    <rPh sb="6" eb="8">
      <t>コウレイ</t>
    </rPh>
    <rPh sb="8" eb="11">
      <t>タンシンシャ</t>
    </rPh>
    <rPh sb="11" eb="12">
      <t>スウ</t>
    </rPh>
    <phoneticPr fontId="2"/>
  </si>
  <si>
    <t>高齢者1人と未婚の１8歳未満　　　</t>
    <rPh sb="0" eb="3">
      <t>コウレイシャ</t>
    </rPh>
    <rPh sb="4" eb="5">
      <t>ヒト</t>
    </rPh>
    <rPh sb="6" eb="8">
      <t>ミコン</t>
    </rPh>
    <phoneticPr fontId="2"/>
  </si>
  <si>
    <t>の者から成る世帯</t>
  </si>
  <si>
    <t>特　別　区　部</t>
    <rPh sb="0" eb="1">
      <t>トク</t>
    </rPh>
    <rPh sb="2" eb="3">
      <t>ベツ</t>
    </rPh>
    <rPh sb="4" eb="5">
      <t>ク</t>
    </rPh>
    <rPh sb="6" eb="7">
      <t>ブ</t>
    </rPh>
    <phoneticPr fontId="2"/>
  </si>
  <si>
    <t>文　　京　　区</t>
    <rPh sb="0" eb="1">
      <t>ブン</t>
    </rPh>
    <rPh sb="3" eb="4">
      <t>キョウ</t>
    </rPh>
    <rPh sb="6" eb="7">
      <t>ク</t>
    </rPh>
    <phoneticPr fontId="2"/>
  </si>
  <si>
    <t>-</t>
    <phoneticPr fontId="2"/>
  </si>
  <si>
    <t>-</t>
    <phoneticPr fontId="2"/>
  </si>
  <si>
    <t>-</t>
    <phoneticPr fontId="2"/>
  </si>
  <si>
    <t>第１９表　　夫の年齢（５歳階級）、妻の年齢（５歳階級）別高齢夫婦世帯数</t>
    <rPh sb="0" eb="1">
      <t>ダイ</t>
    </rPh>
    <rPh sb="3" eb="4">
      <t>ヒョウ</t>
    </rPh>
    <rPh sb="6" eb="7">
      <t>オット</t>
    </rPh>
    <rPh sb="8" eb="10">
      <t>ネンレイ</t>
    </rPh>
    <rPh sb="12" eb="13">
      <t>サイ</t>
    </rPh>
    <rPh sb="13" eb="15">
      <t>カイキュウ</t>
    </rPh>
    <rPh sb="17" eb="18">
      <t>ツマ</t>
    </rPh>
    <rPh sb="19" eb="21">
      <t>ネンレイ</t>
    </rPh>
    <rPh sb="23" eb="24">
      <t>サイ</t>
    </rPh>
    <rPh sb="24" eb="26">
      <t>カイキュウ</t>
    </rPh>
    <rPh sb="27" eb="28">
      <t>ベツ</t>
    </rPh>
    <rPh sb="28" eb="30">
      <t>コウレイ</t>
    </rPh>
    <rPh sb="30" eb="32">
      <t>フウフ</t>
    </rPh>
    <rPh sb="32" eb="35">
      <t>セタイスウ</t>
    </rPh>
    <phoneticPr fontId="2"/>
  </si>
  <si>
    <t>夫の年齢（５歳階級）</t>
    <rPh sb="0" eb="1">
      <t>オット</t>
    </rPh>
    <rPh sb="2" eb="4">
      <t>ネンレイ</t>
    </rPh>
    <rPh sb="6" eb="7">
      <t>サイ</t>
    </rPh>
    <rPh sb="7" eb="9">
      <t>カイキュウ</t>
    </rPh>
    <phoneticPr fontId="2"/>
  </si>
  <si>
    <t>妻　が　6　0　歳　以　上</t>
    <rPh sb="0" eb="1">
      <t>ツマ</t>
    </rPh>
    <rPh sb="8" eb="9">
      <t>サイ</t>
    </rPh>
    <rPh sb="10" eb="11">
      <t>イ</t>
    </rPh>
    <rPh sb="12" eb="13">
      <t>ウエ</t>
    </rPh>
    <phoneticPr fontId="2"/>
  </si>
  <si>
    <t>（別掲）　　　　　</t>
    <rPh sb="1" eb="2">
      <t>ベツ</t>
    </rPh>
    <rPh sb="2" eb="3">
      <t>ケイ</t>
    </rPh>
    <phoneticPr fontId="2"/>
  </si>
  <si>
    <t>妻　    が</t>
  </si>
  <si>
    <t>60～64歳</t>
    <rPh sb="5" eb="6">
      <t>サイ</t>
    </rPh>
    <phoneticPr fontId="2"/>
  </si>
  <si>
    <t>65～69</t>
    <phoneticPr fontId="2"/>
  </si>
  <si>
    <t>70～74</t>
    <phoneticPr fontId="2"/>
  </si>
  <si>
    <t>75～79</t>
    <phoneticPr fontId="2"/>
  </si>
  <si>
    <t>80～84</t>
    <phoneticPr fontId="2"/>
  </si>
  <si>
    <t>60歳未満</t>
  </si>
  <si>
    <t xml:space="preserve">   総         数</t>
    <rPh sb="3" eb="4">
      <t>フサ</t>
    </rPh>
    <rPh sb="13" eb="14">
      <t>カズ</t>
    </rPh>
    <phoneticPr fontId="2"/>
  </si>
  <si>
    <t>夫　が</t>
    <rPh sb="0" eb="1">
      <t>オット</t>
    </rPh>
    <phoneticPr fontId="2"/>
  </si>
  <si>
    <t>65～69</t>
    <phoneticPr fontId="2"/>
  </si>
  <si>
    <t>歳</t>
  </si>
  <si>
    <t>-</t>
    <phoneticPr fontId="2"/>
  </si>
  <si>
    <t>70～74</t>
    <phoneticPr fontId="2"/>
  </si>
  <si>
    <t>75～79</t>
    <phoneticPr fontId="2"/>
  </si>
  <si>
    <t>80～84</t>
    <phoneticPr fontId="2"/>
  </si>
  <si>
    <t xml:space="preserve">   （別掲）</t>
    <rPh sb="4" eb="5">
      <t>ベツ</t>
    </rPh>
    <rPh sb="5" eb="6">
      <t>ケイ</t>
    </rPh>
    <phoneticPr fontId="2"/>
  </si>
  <si>
    <t>60～64</t>
    <phoneticPr fontId="2"/>
  </si>
  <si>
    <t>第６表　　世帯人員（１０区分）別一般世帯数、一般世帯人員及び１世帯当たり人員</t>
    <rPh sb="0" eb="1">
      <t>ダイ</t>
    </rPh>
    <rPh sb="2" eb="3">
      <t>ヒョウ</t>
    </rPh>
    <rPh sb="5" eb="7">
      <t>セタイ</t>
    </rPh>
    <rPh sb="7" eb="9">
      <t>ジンイン</t>
    </rPh>
    <rPh sb="12" eb="14">
      <t>クブン</t>
    </rPh>
    <rPh sb="15" eb="16">
      <t>ベツ</t>
    </rPh>
    <rPh sb="16" eb="18">
      <t>イッパン</t>
    </rPh>
    <rPh sb="18" eb="21">
      <t>セタイスウ</t>
    </rPh>
    <rPh sb="22" eb="24">
      <t>イッパン</t>
    </rPh>
    <rPh sb="24" eb="26">
      <t>セタイ</t>
    </rPh>
    <rPh sb="26" eb="28">
      <t>ジンイン</t>
    </rPh>
    <rPh sb="31" eb="33">
      <t>セタイ</t>
    </rPh>
    <rPh sb="33" eb="34">
      <t>ア</t>
    </rPh>
    <rPh sb="36" eb="38">
      <t>ジンイン</t>
    </rPh>
    <phoneticPr fontId="2"/>
  </si>
  <si>
    <t>　　　　　　（６歳未満・１８歳未満親族のいる一般世帯、親族のみから成る一般世帯及び3世代世帯並びに母子世帯及び父子世帯）</t>
    <rPh sb="8" eb="9">
      <t>サイ</t>
    </rPh>
    <rPh sb="9" eb="11">
      <t>ミマン</t>
    </rPh>
    <rPh sb="14" eb="15">
      <t>サイ</t>
    </rPh>
    <rPh sb="15" eb="17">
      <t>ミマン</t>
    </rPh>
    <rPh sb="17" eb="19">
      <t>シンゾク</t>
    </rPh>
    <rPh sb="22" eb="24">
      <t>イッパン</t>
    </rPh>
    <rPh sb="24" eb="26">
      <t>セタイ</t>
    </rPh>
    <rPh sb="27" eb="29">
      <t>シンゾク</t>
    </rPh>
    <rPh sb="33" eb="34">
      <t>ナ</t>
    </rPh>
    <rPh sb="35" eb="37">
      <t>イッパン</t>
    </rPh>
    <rPh sb="37" eb="39">
      <t>セタイ</t>
    </rPh>
    <rPh sb="39" eb="40">
      <t>オヨ</t>
    </rPh>
    <rPh sb="42" eb="44">
      <t>セダイ</t>
    </rPh>
    <rPh sb="44" eb="46">
      <t>セタイ</t>
    </rPh>
    <rPh sb="46" eb="47">
      <t>ナラ</t>
    </rPh>
    <rPh sb="49" eb="51">
      <t>ボシ</t>
    </rPh>
    <rPh sb="51" eb="53">
      <t>セタイ</t>
    </rPh>
    <rPh sb="53" eb="54">
      <t>オヨ</t>
    </rPh>
    <rPh sb="55" eb="57">
      <t>フシ</t>
    </rPh>
    <rPh sb="57" eb="59">
      <t>セタイ</t>
    </rPh>
    <phoneticPr fontId="2"/>
  </si>
  <si>
    <t>（2）   　2,186.90</t>
    <phoneticPr fontId="2"/>
  </si>
  <si>
    <t>（3）（4）  621.30</t>
    <phoneticPr fontId="2"/>
  </si>
  <si>
    <t>（4）       783.92</t>
    <phoneticPr fontId="2"/>
  </si>
  <si>
    <t>（5）       781.68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</si>
</sst>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7" formatCode="#,##0_ "/>
    <numFmt numFmtId="179" formatCode="#,##0;&quot;△ &quot;#,##0"/>
    <numFmt numFmtId="180" formatCode="0;&quot;△ &quot;0"/>
    <numFmt numFmtId="181" formatCode="0.00_ "/>
    <numFmt numFmtId="182" formatCode="0.0_ "/>
    <numFmt numFmtId="183" formatCode="#,##0.0_ "/>
    <numFmt numFmtId="184" formatCode="#,##0.00_ "/>
    <numFmt numFmtId="185" formatCode="0.0;&quot;△ &quot;0.0"/>
    <numFmt numFmtId="186" formatCode="#,##0_);[Red]\(#,##0\)"/>
    <numFmt numFmtId="190" formatCode="\ ###,###,##0;&quot;-&quot;###,###,##0"/>
    <numFmt numFmtId="191" formatCode="###,###,##0;&quot;-&quot;##,###,##0"/>
    <numFmt numFmtId="193" formatCode="##,###,###,##0;&quot;-&quot;#,###,###,##0"/>
    <numFmt numFmtId="194" formatCode="#,###,###,##0;&quot; -&quot;###,###,##0"/>
    <numFmt numFmtId="195" formatCode="\ ###,###,###,##0;&quot;-&quot;###,###,###,##0"/>
    <numFmt numFmtId="196" formatCode="##,###,###,###,##0;&quot;-&quot;#,###,###,###,##0"/>
    <numFmt numFmtId="197" formatCode="###,###,###,###,##0;&quot;-&quot;##,###,###,###,##0"/>
    <numFmt numFmtId="198" formatCode="###,##0.00;&quot;-&quot;##,##0.00"/>
    <numFmt numFmtId="199" formatCode="#,##0.0_);[Red]\(#,##0.0\)"/>
    <numFmt numFmtId="201" formatCode="#,##0.00_);[Red]\(#,##0.00\)"/>
    <numFmt numFmtId="202" formatCode="0.00_);[Red]\(0.00\)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ＭＳ 明朝"/>
      <family val="1"/>
      <charset val="128"/>
    </font>
    <font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sz val="10.5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b/>
      <sz val="13.5"/>
      <name val="ＭＳ Ｐゴシック"/>
      <family val="3"/>
      <charset val="128"/>
    </font>
    <font>
      <sz val="9.5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5" fillId="0" borderId="0"/>
  </cellStyleXfs>
  <cellXfs count="727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0" xfId="0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3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4" xfId="0" applyBorder="1" applyAlignment="1">
      <alignment horizontal="left"/>
    </xf>
    <xf numFmtId="0" fontId="0" fillId="0" borderId="13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17" xfId="0" applyBorder="1"/>
    <xf numFmtId="0" fontId="4" fillId="0" borderId="18" xfId="0" applyFont="1" applyBorder="1" applyAlignment="1">
      <alignment vertical="center"/>
    </xf>
    <xf numFmtId="0" fontId="8" fillId="0" borderId="0" xfId="0" applyFont="1"/>
    <xf numFmtId="0" fontId="9" fillId="0" borderId="0" xfId="0" applyFont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0" fillId="0" borderId="13" xfId="0" applyBorder="1" applyAlignment="1"/>
    <xf numFmtId="0" fontId="7" fillId="0" borderId="18" xfId="0" applyFont="1" applyBorder="1" applyAlignment="1">
      <alignment vertical="center"/>
    </xf>
    <xf numFmtId="0" fontId="0" fillId="0" borderId="0" xfId="0" applyBorder="1" applyAlignment="1"/>
    <xf numFmtId="0" fontId="0" fillId="0" borderId="4" xfId="0" applyBorder="1" applyAlignment="1">
      <alignment horizontal="distributed" vertical="center" justifyLastLine="1"/>
    </xf>
    <xf numFmtId="0" fontId="0" fillId="0" borderId="0" xfId="0" applyBorder="1" applyAlignment="1">
      <alignment horizontal="distributed" vertical="center" justifyLastLine="1"/>
    </xf>
    <xf numFmtId="0" fontId="0" fillId="0" borderId="13" xfId="0" applyBorder="1" applyAlignment="1">
      <alignment horizontal="distributed" vertical="center" justifyLastLine="1"/>
    </xf>
    <xf numFmtId="0" fontId="7" fillId="0" borderId="1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Border="1" applyAlignment="1">
      <alignment horizontal="distributed" vertical="center"/>
    </xf>
    <xf numFmtId="0" fontId="0" fillId="0" borderId="4" xfId="0" applyBorder="1" applyAlignment="1"/>
    <xf numFmtId="0" fontId="7" fillId="0" borderId="13" xfId="0" applyFont="1" applyBorder="1" applyAlignment="1">
      <alignment horizontal="center"/>
    </xf>
    <xf numFmtId="0" fontId="0" fillId="0" borderId="4" xfId="0" applyBorder="1" applyAlignment="1">
      <alignment horizontal="right" vertical="center"/>
    </xf>
    <xf numFmtId="0" fontId="1" fillId="0" borderId="2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distributed" vertical="center"/>
    </xf>
    <xf numFmtId="0" fontId="1" fillId="0" borderId="1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9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distributed" vertical="center" wrapText="1"/>
    </xf>
    <xf numFmtId="49" fontId="1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distributed" vertical="center"/>
    </xf>
    <xf numFmtId="0" fontId="1" fillId="0" borderId="4" xfId="0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4" xfId="0" applyFont="1" applyBorder="1" applyAlignment="1">
      <alignment horizontal="distributed" vertical="center"/>
    </xf>
    <xf numFmtId="0" fontId="0" fillId="0" borderId="13" xfId="0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186" fontId="1" fillId="0" borderId="0" xfId="0" applyNumberFormat="1" applyFont="1" applyBorder="1" applyAlignment="1">
      <alignment horizontal="right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49" fontId="1" fillId="0" borderId="26" xfId="0" applyNumberFormat="1" applyFont="1" applyBorder="1" applyAlignment="1">
      <alignment horizontal="right" vertical="center"/>
    </xf>
    <xf numFmtId="0" fontId="10" fillId="0" borderId="22" xfId="0" applyFont="1" applyBorder="1" applyAlignment="1">
      <alignment horizontal="center" vertical="center"/>
    </xf>
    <xf numFmtId="177" fontId="10" fillId="0" borderId="7" xfId="0" applyNumberFormat="1" applyFont="1" applyBorder="1" applyAlignment="1">
      <alignment vertical="center"/>
    </xf>
    <xf numFmtId="185" fontId="10" fillId="0" borderId="7" xfId="0" applyNumberFormat="1" applyFont="1" applyBorder="1" applyAlignment="1">
      <alignment vertical="center"/>
    </xf>
    <xf numFmtId="184" fontId="10" fillId="0" borderId="7" xfId="0" applyNumberFormat="1" applyFont="1" applyBorder="1" applyAlignment="1">
      <alignment vertical="center"/>
    </xf>
    <xf numFmtId="183" fontId="10" fillId="0" borderId="10" xfId="0" applyNumberFormat="1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177" fontId="11" fillId="0" borderId="7" xfId="0" applyNumberFormat="1" applyFont="1" applyBorder="1" applyAlignment="1">
      <alignment vertical="center"/>
    </xf>
    <xf numFmtId="180" fontId="11" fillId="0" borderId="7" xfId="0" applyNumberFormat="1" applyFont="1" applyBorder="1" applyAlignment="1">
      <alignment vertical="center"/>
    </xf>
    <xf numFmtId="184" fontId="11" fillId="0" borderId="7" xfId="0" applyNumberFormat="1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1" fillId="0" borderId="22" xfId="0" applyFont="1" applyBorder="1" applyAlignment="1">
      <alignment horizontal="center" vertical="center"/>
    </xf>
    <xf numFmtId="185" fontId="11" fillId="0" borderId="7" xfId="0" applyNumberFormat="1" applyFont="1" applyBorder="1" applyAlignment="1">
      <alignment vertical="center"/>
    </xf>
    <xf numFmtId="183" fontId="11" fillId="0" borderId="10" xfId="0" applyNumberFormat="1" applyFont="1" applyBorder="1" applyAlignment="1">
      <alignment vertical="center"/>
    </xf>
    <xf numFmtId="0" fontId="11" fillId="0" borderId="11" xfId="0" applyFont="1" applyBorder="1" applyAlignment="1">
      <alignment horizontal="center" vertical="center"/>
    </xf>
    <xf numFmtId="177" fontId="11" fillId="0" borderId="9" xfId="0" applyNumberFormat="1" applyFont="1" applyBorder="1" applyAlignment="1">
      <alignment vertical="center"/>
    </xf>
    <xf numFmtId="185" fontId="11" fillId="0" borderId="9" xfId="0" applyNumberFormat="1" applyFont="1" applyBorder="1" applyAlignment="1">
      <alignment vertical="center"/>
    </xf>
    <xf numFmtId="184" fontId="11" fillId="0" borderId="9" xfId="0" applyNumberFormat="1" applyFont="1" applyBorder="1" applyAlignment="1">
      <alignment vertical="center"/>
    </xf>
    <xf numFmtId="183" fontId="11" fillId="0" borderId="12" xfId="0" applyNumberFormat="1" applyFont="1" applyBorder="1" applyAlignment="1">
      <alignment vertical="center"/>
    </xf>
    <xf numFmtId="177" fontId="1" fillId="0" borderId="7" xfId="0" applyNumberFormat="1" applyFont="1" applyBorder="1" applyAlignment="1">
      <alignment vertical="center"/>
    </xf>
    <xf numFmtId="185" fontId="1" fillId="0" borderId="7" xfId="0" applyNumberFormat="1" applyFont="1" applyBorder="1" applyAlignment="1">
      <alignment vertical="center"/>
    </xf>
    <xf numFmtId="184" fontId="1" fillId="0" borderId="7" xfId="0" applyNumberFormat="1" applyFont="1" applyBorder="1" applyAlignment="1">
      <alignment vertical="center"/>
    </xf>
    <xf numFmtId="183" fontId="1" fillId="0" borderId="28" xfId="0" applyNumberFormat="1" applyFont="1" applyBorder="1" applyAlignment="1">
      <alignment vertical="center"/>
    </xf>
    <xf numFmtId="183" fontId="1" fillId="0" borderId="10" xfId="0" applyNumberFormat="1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180" fontId="1" fillId="0" borderId="7" xfId="0" applyNumberFormat="1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22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177" fontId="1" fillId="0" borderId="9" xfId="0" applyNumberFormat="1" applyFont="1" applyBorder="1" applyAlignment="1">
      <alignment vertical="center"/>
    </xf>
    <xf numFmtId="0" fontId="1" fillId="0" borderId="4" xfId="0" applyFont="1" applyBorder="1"/>
    <xf numFmtId="0" fontId="1" fillId="0" borderId="15" xfId="0" applyFont="1" applyBorder="1"/>
    <xf numFmtId="0" fontId="1" fillId="0" borderId="14" xfId="0" applyFont="1" applyBorder="1"/>
    <xf numFmtId="0" fontId="1" fillId="0" borderId="13" xfId="0" applyFont="1" applyBorder="1"/>
    <xf numFmtId="0" fontId="1" fillId="0" borderId="29" xfId="0" applyFont="1" applyBorder="1" applyAlignment="1">
      <alignment horizontal="center" vertical="center"/>
    </xf>
    <xf numFmtId="0" fontId="1" fillId="0" borderId="0" xfId="0" applyFont="1" applyBorder="1"/>
    <xf numFmtId="0" fontId="1" fillId="0" borderId="5" xfId="0" applyFont="1" applyBorder="1"/>
    <xf numFmtId="186" fontId="1" fillId="0" borderId="15" xfId="0" applyNumberFormat="1" applyFont="1" applyBorder="1" applyAlignment="1">
      <alignment horizontal="right" vertical="center"/>
    </xf>
    <xf numFmtId="186" fontId="1" fillId="0" borderId="13" xfId="0" applyNumberFormat="1" applyFont="1" applyBorder="1" applyAlignment="1">
      <alignment horizontal="right" vertical="center"/>
    </xf>
    <xf numFmtId="186" fontId="1" fillId="0" borderId="5" xfId="0" applyNumberFormat="1" applyFont="1" applyBorder="1" applyAlignment="1">
      <alignment horizontal="right" vertical="center"/>
    </xf>
    <xf numFmtId="49" fontId="1" fillId="0" borderId="26" xfId="0" applyNumberFormat="1" applyFont="1" applyBorder="1" applyAlignment="1">
      <alignment horizontal="center" vertical="center"/>
    </xf>
    <xf numFmtId="0" fontId="1" fillId="0" borderId="22" xfId="0" applyFont="1" applyBorder="1"/>
    <xf numFmtId="0" fontId="1" fillId="0" borderId="7" xfId="0" applyFont="1" applyBorder="1"/>
    <xf numFmtId="0" fontId="1" fillId="0" borderId="10" xfId="0" applyFont="1" applyBorder="1"/>
    <xf numFmtId="177" fontId="1" fillId="0" borderId="13" xfId="0" applyNumberFormat="1" applyFont="1" applyBorder="1" applyAlignment="1">
      <alignment vertical="center"/>
    </xf>
    <xf numFmtId="177" fontId="1" fillId="0" borderId="10" xfId="0" applyNumberFormat="1" applyFont="1" applyBorder="1" applyAlignment="1">
      <alignment vertical="center"/>
    </xf>
    <xf numFmtId="177" fontId="1" fillId="0" borderId="15" xfId="0" applyNumberFormat="1" applyFont="1" applyBorder="1" applyAlignment="1">
      <alignment vertical="center"/>
    </xf>
    <xf numFmtId="177" fontId="1" fillId="0" borderId="28" xfId="0" applyNumberFormat="1" applyFont="1" applyBorder="1" applyAlignment="1">
      <alignment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177" fontId="1" fillId="0" borderId="7" xfId="0" applyNumberFormat="1" applyFont="1" applyBorder="1" applyAlignment="1">
      <alignment horizontal="right" vertical="center"/>
    </xf>
    <xf numFmtId="179" fontId="10" fillId="0" borderId="13" xfId="0" applyNumberFormat="1" applyFont="1" applyBorder="1" applyAlignment="1">
      <alignment vertical="center"/>
    </xf>
    <xf numFmtId="179" fontId="10" fillId="0" borderId="13" xfId="0" applyNumberFormat="1" applyFont="1" applyBorder="1" applyAlignment="1">
      <alignment horizontal="right" vertical="center"/>
    </xf>
    <xf numFmtId="179" fontId="11" fillId="0" borderId="13" xfId="0" applyNumberFormat="1" applyFont="1" applyBorder="1" applyAlignment="1">
      <alignment vertical="center"/>
    </xf>
    <xf numFmtId="179" fontId="11" fillId="0" borderId="8" xfId="0" applyNumberFormat="1" applyFont="1" applyBorder="1" applyAlignment="1">
      <alignment vertical="center"/>
    </xf>
    <xf numFmtId="179" fontId="1" fillId="0" borderId="13" xfId="0" applyNumberFormat="1" applyFont="1" applyBorder="1" applyAlignment="1">
      <alignment vertical="center"/>
    </xf>
    <xf numFmtId="186" fontId="3" fillId="0" borderId="0" xfId="0" applyNumberFormat="1" applyFont="1" applyBorder="1" applyAlignment="1">
      <alignment horizontal="center" vertical="center"/>
    </xf>
    <xf numFmtId="186" fontId="1" fillId="0" borderId="30" xfId="0" applyNumberFormat="1" applyFont="1" applyBorder="1" applyAlignment="1">
      <alignment horizontal="center" vertical="center"/>
    </xf>
    <xf numFmtId="186" fontId="0" fillId="0" borderId="0" xfId="0" applyNumberFormat="1" applyBorder="1" applyAlignment="1">
      <alignment vertical="center"/>
    </xf>
    <xf numFmtId="186" fontId="0" fillId="0" borderId="0" xfId="0" applyNumberFormat="1"/>
    <xf numFmtId="186" fontId="0" fillId="0" borderId="1" xfId="0" applyNumberFormat="1" applyBorder="1" applyAlignment="1">
      <alignment vertical="center"/>
    </xf>
    <xf numFmtId="179" fontId="1" fillId="0" borderId="7" xfId="0" applyNumberFormat="1" applyFont="1" applyBorder="1" applyAlignment="1">
      <alignment vertical="center"/>
    </xf>
    <xf numFmtId="183" fontId="1" fillId="0" borderId="10" xfId="0" applyNumberFormat="1" applyFont="1" applyBorder="1" applyAlignment="1">
      <alignment horizontal="right" vertical="center"/>
    </xf>
    <xf numFmtId="182" fontId="0" fillId="0" borderId="0" xfId="0" applyNumberFormat="1"/>
    <xf numFmtId="0" fontId="13" fillId="0" borderId="0" xfId="0" applyFont="1"/>
    <xf numFmtId="186" fontId="1" fillId="0" borderId="31" xfId="0" applyNumberFormat="1" applyFont="1" applyBorder="1" applyAlignment="1">
      <alignment horizontal="center" vertical="center"/>
    </xf>
    <xf numFmtId="186" fontId="1" fillId="0" borderId="32" xfId="0" applyNumberFormat="1" applyFont="1" applyBorder="1" applyAlignment="1">
      <alignment horizontal="center" vertical="center"/>
    </xf>
    <xf numFmtId="186" fontId="1" fillId="0" borderId="25" xfId="0" applyNumberFormat="1" applyFont="1" applyBorder="1" applyAlignment="1">
      <alignment horizontal="center" vertical="center"/>
    </xf>
    <xf numFmtId="186" fontId="1" fillId="0" borderId="33" xfId="0" applyNumberFormat="1" applyFont="1" applyBorder="1" applyAlignment="1">
      <alignment horizontal="center" vertical="center"/>
    </xf>
    <xf numFmtId="186" fontId="1" fillId="0" borderId="34" xfId="0" applyNumberFormat="1" applyFont="1" applyBorder="1" applyAlignment="1">
      <alignment horizontal="center" vertical="center"/>
    </xf>
    <xf numFmtId="186" fontId="1" fillId="0" borderId="35" xfId="0" applyNumberFormat="1" applyFont="1" applyBorder="1" applyAlignment="1">
      <alignment horizontal="center" vertical="center"/>
    </xf>
    <xf numFmtId="186" fontId="10" fillId="0" borderId="36" xfId="0" applyNumberFormat="1" applyFont="1" applyBorder="1" applyAlignment="1">
      <alignment vertical="center"/>
    </xf>
    <xf numFmtId="186" fontId="11" fillId="0" borderId="37" xfId="0" applyNumberFormat="1" applyFont="1" applyBorder="1" applyAlignment="1">
      <alignment vertical="center"/>
    </xf>
    <xf numFmtId="186" fontId="11" fillId="0" borderId="36" xfId="0" applyNumberFormat="1" applyFont="1" applyBorder="1" applyAlignment="1"/>
    <xf numFmtId="186" fontId="11" fillId="0" borderId="30" xfId="0" applyNumberFormat="1" applyFont="1" applyBorder="1" applyAlignment="1"/>
    <xf numFmtId="186" fontId="11" fillId="0" borderId="37" xfId="0" applyNumberFormat="1" applyFont="1" applyBorder="1" applyAlignment="1"/>
    <xf numFmtId="186" fontId="11" fillId="0" borderId="38" xfId="0" applyNumberFormat="1" applyFont="1" applyBorder="1" applyAlignment="1"/>
    <xf numFmtId="186" fontId="10" fillId="0" borderId="22" xfId="0" applyNumberFormat="1" applyFont="1" applyBorder="1" applyAlignment="1">
      <alignment horizontal="center" vertical="center"/>
    </xf>
    <xf numFmtId="186" fontId="10" fillId="0" borderId="7" xfId="0" applyNumberFormat="1" applyFont="1" applyBorder="1" applyAlignment="1">
      <alignment vertical="center"/>
    </xf>
    <xf numFmtId="186" fontId="10" fillId="0" borderId="15" xfId="0" applyNumberFormat="1" applyFont="1" applyBorder="1" applyAlignment="1">
      <alignment vertical="center"/>
    </xf>
    <xf numFmtId="186" fontId="10" fillId="0" borderId="39" xfId="0" applyNumberFormat="1" applyFont="1" applyBorder="1" applyAlignment="1">
      <alignment horizontal="center" vertical="center"/>
    </xf>
    <xf numFmtId="186" fontId="10" fillId="0" borderId="10" xfId="0" applyNumberFormat="1" applyFont="1" applyBorder="1" applyAlignment="1">
      <alignment vertical="center"/>
    </xf>
    <xf numFmtId="186" fontId="11" fillId="0" borderId="22" xfId="0" applyNumberFormat="1" applyFont="1" applyBorder="1" applyAlignment="1">
      <alignment horizontal="right" vertical="center"/>
    </xf>
    <xf numFmtId="186" fontId="11" fillId="0" borderId="7" xfId="0" applyNumberFormat="1" applyFont="1" applyBorder="1" applyAlignment="1">
      <alignment vertical="center"/>
    </xf>
    <xf numFmtId="186" fontId="11" fillId="0" borderId="15" xfId="0" applyNumberFormat="1" applyFont="1" applyBorder="1" applyAlignment="1">
      <alignment vertical="center"/>
    </xf>
    <xf numFmtId="186" fontId="11" fillId="0" borderId="39" xfId="0" applyNumberFormat="1" applyFont="1" applyBorder="1" applyAlignment="1">
      <alignment vertical="center"/>
    </xf>
    <xf numFmtId="186" fontId="11" fillId="0" borderId="10" xfId="0" applyNumberFormat="1" applyFont="1" applyBorder="1" applyAlignment="1">
      <alignment vertical="center"/>
    </xf>
    <xf numFmtId="186" fontId="11" fillId="0" borderId="22" xfId="0" applyNumberFormat="1" applyFont="1" applyBorder="1" applyAlignment="1">
      <alignment vertical="center"/>
    </xf>
    <xf numFmtId="186" fontId="11" fillId="0" borderId="39" xfId="0" applyNumberFormat="1" applyFont="1" applyBorder="1" applyAlignment="1">
      <alignment horizontal="center" vertical="center"/>
    </xf>
    <xf numFmtId="186" fontId="11" fillId="0" borderId="11" xfId="0" applyNumberFormat="1" applyFont="1" applyBorder="1" applyAlignment="1">
      <alignment vertical="center"/>
    </xf>
    <xf numFmtId="186" fontId="11" fillId="0" borderId="9" xfId="0" applyNumberFormat="1" applyFont="1" applyBorder="1" applyAlignment="1">
      <alignment vertical="center"/>
    </xf>
    <xf numFmtId="186" fontId="11" fillId="0" borderId="16" xfId="0" applyNumberFormat="1" applyFont="1" applyBorder="1" applyAlignment="1">
      <alignment vertical="center"/>
    </xf>
    <xf numFmtId="186" fontId="11" fillId="0" borderId="40" xfId="0" applyNumberFormat="1" applyFont="1" applyBorder="1" applyAlignment="1">
      <alignment vertical="center"/>
    </xf>
    <xf numFmtId="186" fontId="11" fillId="0" borderId="40" xfId="0" applyNumberFormat="1" applyFont="1" applyBorder="1" applyAlignment="1">
      <alignment horizontal="center" vertical="center"/>
    </xf>
    <xf numFmtId="177" fontId="14" fillId="0" borderId="9" xfId="0" applyNumberFormat="1" applyFont="1" applyBorder="1" applyAlignment="1">
      <alignment vertical="center"/>
    </xf>
    <xf numFmtId="177" fontId="14" fillId="0" borderId="12" xfId="0" applyNumberFormat="1" applyFont="1" applyBorder="1" applyAlignment="1">
      <alignment vertical="center"/>
    </xf>
    <xf numFmtId="199" fontId="11" fillId="0" borderId="9" xfId="0" applyNumberFormat="1" applyFont="1" applyBorder="1" applyAlignment="1">
      <alignment vertical="center"/>
    </xf>
    <xf numFmtId="199" fontId="11" fillId="0" borderId="12" xfId="0" applyNumberFormat="1" applyFont="1" applyBorder="1" applyAlignment="1">
      <alignment vertical="center"/>
    </xf>
    <xf numFmtId="49" fontId="11" fillId="0" borderId="7" xfId="0" applyNumberFormat="1" applyFont="1" applyBorder="1" applyAlignment="1">
      <alignment horizontal="right" vertical="center"/>
    </xf>
    <xf numFmtId="49" fontId="11" fillId="0" borderId="10" xfId="0" applyNumberFormat="1" applyFont="1" applyBorder="1" applyAlignment="1">
      <alignment horizontal="right" vertical="center"/>
    </xf>
    <xf numFmtId="0" fontId="0" fillId="0" borderId="0" xfId="0" applyFill="1" applyBorder="1" applyAlignment="1">
      <alignment horizontal="center"/>
    </xf>
    <xf numFmtId="0" fontId="0" fillId="0" borderId="17" xfId="0" applyBorder="1" applyAlignment="1">
      <alignment horizontal="center" vertical="center"/>
    </xf>
    <xf numFmtId="193" fontId="16" fillId="0" borderId="15" xfId="2" quotePrefix="1" applyNumberFormat="1" applyFont="1" applyFill="1" applyBorder="1" applyAlignment="1">
      <alignment horizontal="right" vertical="top"/>
    </xf>
    <xf numFmtId="195" fontId="16" fillId="0" borderId="7" xfId="2" quotePrefix="1" applyNumberFormat="1" applyFont="1" applyFill="1" applyBorder="1" applyAlignment="1">
      <alignment horizontal="right" vertical="top"/>
    </xf>
    <xf numFmtId="198" fontId="16" fillId="0" borderId="7" xfId="2" quotePrefix="1" applyNumberFormat="1" applyFont="1" applyFill="1" applyBorder="1" applyAlignment="1">
      <alignment horizontal="right" vertical="top"/>
    </xf>
    <xf numFmtId="196" fontId="16" fillId="0" borderId="7" xfId="2" quotePrefix="1" applyNumberFormat="1" applyFont="1" applyFill="1" applyBorder="1" applyAlignment="1">
      <alignment horizontal="right" vertical="top"/>
    </xf>
    <xf numFmtId="197" fontId="16" fillId="0" borderId="7" xfId="2" quotePrefix="1" applyNumberFormat="1" applyFont="1" applyFill="1" applyBorder="1" applyAlignment="1">
      <alignment horizontal="right" vertical="top"/>
    </xf>
    <xf numFmtId="197" fontId="16" fillId="0" borderId="15" xfId="2" quotePrefix="1" applyNumberFormat="1" applyFont="1" applyFill="1" applyBorder="1" applyAlignment="1">
      <alignment horizontal="right" vertical="top"/>
    </xf>
    <xf numFmtId="197" fontId="16" fillId="0" borderId="10" xfId="2" quotePrefix="1" applyNumberFormat="1" applyFont="1" applyFill="1" applyBorder="1" applyAlignment="1">
      <alignment horizontal="right" vertical="top"/>
    </xf>
    <xf numFmtId="193" fontId="16" fillId="0" borderId="15" xfId="2" applyNumberFormat="1" applyFont="1" applyFill="1" applyBorder="1" applyAlignment="1">
      <alignment horizontal="right" vertical="top"/>
    </xf>
    <xf numFmtId="195" fontId="16" fillId="0" borderId="7" xfId="2" applyNumberFormat="1" applyFont="1" applyFill="1" applyBorder="1" applyAlignment="1">
      <alignment horizontal="right" vertical="top"/>
    </xf>
    <xf numFmtId="181" fontId="17" fillId="0" borderId="7" xfId="0" applyNumberFormat="1" applyFont="1" applyBorder="1" applyAlignment="1">
      <alignment vertical="center"/>
    </xf>
    <xf numFmtId="177" fontId="17" fillId="0" borderId="7" xfId="0" applyNumberFormat="1" applyFont="1" applyBorder="1" applyAlignment="1">
      <alignment vertical="center"/>
    </xf>
    <xf numFmtId="177" fontId="17" fillId="0" borderId="15" xfId="0" applyNumberFormat="1" applyFont="1" applyBorder="1" applyAlignment="1">
      <alignment vertical="center"/>
    </xf>
    <xf numFmtId="197" fontId="16" fillId="0" borderId="7" xfId="2" applyNumberFormat="1" applyFont="1" applyFill="1" applyBorder="1" applyAlignment="1">
      <alignment horizontal="right" vertical="top"/>
    </xf>
    <xf numFmtId="197" fontId="16" fillId="0" borderId="10" xfId="2" applyNumberFormat="1" applyFont="1" applyFill="1" applyBorder="1" applyAlignment="1">
      <alignment horizontal="right" vertical="top"/>
    </xf>
    <xf numFmtId="196" fontId="16" fillId="0" borderId="7" xfId="2" applyNumberFormat="1" applyFont="1" applyFill="1" applyBorder="1" applyAlignment="1">
      <alignment horizontal="right" vertical="top"/>
    </xf>
    <xf numFmtId="0" fontId="17" fillId="0" borderId="7" xfId="0" applyFont="1" applyBorder="1"/>
    <xf numFmtId="0" fontId="17" fillId="0" borderId="10" xfId="0" applyFont="1" applyBorder="1"/>
    <xf numFmtId="197" fontId="16" fillId="0" borderId="15" xfId="2" applyNumberFormat="1" applyFont="1" applyFill="1" applyBorder="1" applyAlignment="1">
      <alignment horizontal="right" vertical="top"/>
    </xf>
    <xf numFmtId="0" fontId="17" fillId="0" borderId="9" xfId="0" applyFont="1" applyBorder="1" applyAlignment="1">
      <alignment vertical="center"/>
    </xf>
    <xf numFmtId="0" fontId="17" fillId="0" borderId="16" xfId="0" applyFont="1" applyBorder="1" applyAlignment="1">
      <alignment vertical="center"/>
    </xf>
    <xf numFmtId="0" fontId="17" fillId="0" borderId="9" xfId="0" applyFont="1" applyBorder="1"/>
    <xf numFmtId="0" fontId="17" fillId="0" borderId="12" xfId="0" applyFont="1" applyBorder="1"/>
    <xf numFmtId="184" fontId="0" fillId="0" borderId="0" xfId="0" applyNumberFormat="1"/>
    <xf numFmtId="0" fontId="1" fillId="0" borderId="0" xfId="0" applyFont="1"/>
    <xf numFmtId="177" fontId="1" fillId="0" borderId="16" xfId="0" applyNumberFormat="1" applyFont="1" applyBorder="1" applyAlignment="1">
      <alignment horizontal="right" vertical="center"/>
    </xf>
    <xf numFmtId="177" fontId="1" fillId="0" borderId="3" xfId="0" applyNumberFormat="1" applyFont="1" applyBorder="1" applyAlignment="1">
      <alignment horizontal="right" vertical="center"/>
    </xf>
    <xf numFmtId="185" fontId="1" fillId="0" borderId="7" xfId="0" applyNumberFormat="1" applyFont="1" applyBorder="1" applyAlignment="1">
      <alignment horizontal="right" vertical="center"/>
    </xf>
    <xf numFmtId="0" fontId="1" fillId="0" borderId="19" xfId="0" applyFont="1" applyBorder="1"/>
    <xf numFmtId="0" fontId="1" fillId="0" borderId="20" xfId="0" applyFont="1" applyBorder="1"/>
    <xf numFmtId="177" fontId="14" fillId="0" borderId="3" xfId="0" applyNumberFormat="1" applyFont="1" applyBorder="1" applyAlignment="1">
      <alignment vertical="center"/>
    </xf>
    <xf numFmtId="177" fontId="14" fillId="0" borderId="8" xfId="0" applyNumberFormat="1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91" fontId="1" fillId="0" borderId="13" xfId="3" applyNumberFormat="1" applyFont="1" applyFill="1" applyBorder="1" applyAlignment="1">
      <alignment horizontal="right"/>
    </xf>
    <xf numFmtId="2" fontId="1" fillId="0" borderId="7" xfId="3" applyNumberFormat="1" applyFont="1" applyFill="1" applyBorder="1" applyAlignment="1">
      <alignment horizontal="right"/>
    </xf>
    <xf numFmtId="191" fontId="1" fillId="0" borderId="7" xfId="3" applyNumberFormat="1" applyFont="1" applyFill="1" applyBorder="1" applyAlignment="1">
      <alignment horizontal="right"/>
    </xf>
    <xf numFmtId="191" fontId="1" fillId="0" borderId="10" xfId="3" applyNumberFormat="1" applyFont="1" applyFill="1" applyBorder="1" applyAlignment="1">
      <alignment horizontal="right"/>
    </xf>
    <xf numFmtId="193" fontId="16" fillId="0" borderId="15" xfId="2" applyNumberFormat="1" applyFont="1" applyFill="1" applyBorder="1" applyAlignment="1">
      <alignment horizontal="right"/>
    </xf>
    <xf numFmtId="0" fontId="17" fillId="0" borderId="16" xfId="0" applyFont="1" applyBorder="1"/>
    <xf numFmtId="0" fontId="17" fillId="0" borderId="8" xfId="0" applyFont="1" applyBorder="1"/>
    <xf numFmtId="0" fontId="17" fillId="0" borderId="6" xfId="0" applyFont="1" applyBorder="1"/>
    <xf numFmtId="177" fontId="17" fillId="0" borderId="0" xfId="0" applyNumberFormat="1" applyFont="1" applyBorder="1" applyAlignment="1">
      <alignment vertical="center"/>
    </xf>
    <xf numFmtId="177" fontId="17" fillId="0" borderId="13" xfId="0" applyNumberFormat="1" applyFont="1" applyBorder="1" applyAlignment="1">
      <alignment vertical="center"/>
    </xf>
    <xf numFmtId="177" fontId="17" fillId="0" borderId="5" xfId="0" applyNumberFormat="1" applyFont="1" applyBorder="1" applyAlignment="1">
      <alignment vertical="center"/>
    </xf>
    <xf numFmtId="0" fontId="17" fillId="0" borderId="3" xfId="0" applyFont="1" applyBorder="1"/>
    <xf numFmtId="177" fontId="14" fillId="0" borderId="16" xfId="0" applyNumberFormat="1" applyFont="1" applyBorder="1" applyAlignment="1">
      <alignment vertical="center"/>
    </xf>
    <xf numFmtId="190" fontId="16" fillId="0" borderId="7" xfId="2" quotePrefix="1" applyNumberFormat="1" applyFont="1" applyFill="1" applyBorder="1" applyAlignment="1">
      <alignment horizontal="right" vertical="center"/>
    </xf>
    <xf numFmtId="191" fontId="16" fillId="0" borderId="7" xfId="2" applyNumberFormat="1" applyFont="1" applyFill="1" applyBorder="1" applyAlignment="1">
      <alignment horizontal="right" vertical="center"/>
    </xf>
    <xf numFmtId="191" fontId="16" fillId="0" borderId="10" xfId="2" applyNumberFormat="1" applyFont="1" applyFill="1" applyBorder="1" applyAlignment="1">
      <alignment horizontal="right" vertical="center"/>
    </xf>
    <xf numFmtId="191" fontId="16" fillId="0" borderId="10" xfId="2" quotePrefix="1" applyNumberFormat="1" applyFont="1" applyFill="1" applyBorder="1" applyAlignment="1">
      <alignment horizontal="right" vertical="center"/>
    </xf>
    <xf numFmtId="191" fontId="16" fillId="0" borderId="7" xfId="2" quotePrefix="1" applyNumberFormat="1" applyFont="1" applyFill="1" applyBorder="1" applyAlignment="1">
      <alignment horizontal="right" vertical="center"/>
    </xf>
    <xf numFmtId="177" fontId="17" fillId="0" borderId="7" xfId="0" applyNumberFormat="1" applyFont="1" applyBorder="1" applyAlignment="1">
      <alignment horizontal="right" vertical="center"/>
    </xf>
    <xf numFmtId="177" fontId="17" fillId="0" borderId="10" xfId="0" applyNumberFormat="1" applyFont="1" applyBorder="1" applyAlignment="1">
      <alignment horizontal="right" vertical="center"/>
    </xf>
    <xf numFmtId="190" fontId="17" fillId="0" borderId="7" xfId="0" applyNumberFormat="1" applyFont="1" applyBorder="1" applyAlignment="1">
      <alignment horizontal="right" vertical="center"/>
    </xf>
    <xf numFmtId="190" fontId="17" fillId="0" borderId="10" xfId="0" applyNumberFormat="1" applyFont="1" applyBorder="1" applyAlignment="1">
      <alignment horizontal="right" vertical="center"/>
    </xf>
    <xf numFmtId="0" fontId="4" fillId="0" borderId="24" xfId="0" applyFont="1" applyBorder="1" applyAlignment="1">
      <alignment vertical="center"/>
    </xf>
    <xf numFmtId="0" fontId="4" fillId="0" borderId="41" xfId="0" applyFont="1" applyBorder="1" applyAlignment="1">
      <alignment vertical="center"/>
    </xf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distributed" vertical="center"/>
    </xf>
    <xf numFmtId="0" fontId="0" fillId="0" borderId="0" xfId="0" applyBorder="1" applyAlignment="1">
      <alignment horizontal="right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8" fontId="0" fillId="0" borderId="0" xfId="1" applyFont="1"/>
    <xf numFmtId="38" fontId="0" fillId="0" borderId="16" xfId="1" applyFont="1" applyBorder="1"/>
    <xf numFmtId="38" fontId="0" fillId="0" borderId="3" xfId="1" applyFont="1" applyBorder="1"/>
    <xf numFmtId="0" fontId="8" fillId="0" borderId="0" xfId="0" applyFont="1" applyAlignment="1">
      <alignment horizontal="center"/>
    </xf>
    <xf numFmtId="0" fontId="8" fillId="0" borderId="0" xfId="0" applyFont="1" applyAlignment="1"/>
    <xf numFmtId="0" fontId="0" fillId="0" borderId="5" xfId="0" applyBorder="1" applyAlignment="1">
      <alignment horizontal="center" vertical="center"/>
    </xf>
    <xf numFmtId="38" fontId="0" fillId="0" borderId="0" xfId="1" applyFont="1" applyBorder="1"/>
    <xf numFmtId="38" fontId="0" fillId="0" borderId="5" xfId="1" applyFont="1" applyBorder="1"/>
    <xf numFmtId="38" fontId="0" fillId="0" borderId="6" xfId="1" applyFont="1" applyBorder="1"/>
    <xf numFmtId="0" fontId="0" fillId="0" borderId="14" xfId="0" applyBorder="1" applyAlignment="1">
      <alignment horizontal="center" vertical="center"/>
    </xf>
    <xf numFmtId="38" fontId="0" fillId="0" borderId="13" xfId="1" applyFont="1" applyBorder="1"/>
    <xf numFmtId="38" fontId="0" fillId="0" borderId="8" xfId="1" applyFont="1" applyBorder="1"/>
    <xf numFmtId="38" fontId="0" fillId="0" borderId="15" xfId="1" applyFont="1" applyBorder="1"/>
    <xf numFmtId="0" fontId="9" fillId="0" borderId="15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42" xfId="0" applyBorder="1" applyAlignment="1">
      <alignment horizontal="distributed" vertical="center"/>
    </xf>
    <xf numFmtId="0" fontId="0" fillId="0" borderId="20" xfId="0" applyBorder="1" applyAlignment="1">
      <alignment horizontal="distributed" vertical="center"/>
    </xf>
    <xf numFmtId="0" fontId="7" fillId="0" borderId="1" xfId="0" applyFont="1" applyBorder="1" applyAlignment="1">
      <alignment vertical="center"/>
    </xf>
    <xf numFmtId="0" fontId="0" fillId="0" borderId="20" xfId="0" applyBorder="1" applyAlignment="1">
      <alignment horizontal="center" vertical="center"/>
    </xf>
    <xf numFmtId="0" fontId="0" fillId="0" borderId="20" xfId="0" applyBorder="1"/>
    <xf numFmtId="0" fontId="0" fillId="0" borderId="17" xfId="0" applyBorder="1" applyAlignment="1">
      <alignment horizontal="distributed" vertical="center"/>
    </xf>
    <xf numFmtId="0" fontId="0" fillId="0" borderId="45" xfId="0" applyBorder="1" applyAlignment="1">
      <alignment horizontal="distributed" vertical="center"/>
    </xf>
    <xf numFmtId="0" fontId="0" fillId="0" borderId="5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7" fillId="0" borderId="0" xfId="0" applyFont="1" applyBorder="1" applyAlignment="1">
      <alignment horizontal="distributed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Border="1" applyAlignment="1"/>
    <xf numFmtId="0" fontId="18" fillId="0" borderId="0" xfId="0" applyFont="1" applyBorder="1" applyAlignment="1"/>
    <xf numFmtId="0" fontId="0" fillId="0" borderId="49" xfId="0" applyBorder="1" applyAlignment="1">
      <alignment horizontal="center" vertical="center"/>
    </xf>
    <xf numFmtId="0" fontId="0" fillId="0" borderId="24" xfId="0" applyBorder="1"/>
    <xf numFmtId="0" fontId="0" fillId="0" borderId="24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26" xfId="0" applyBorder="1"/>
    <xf numFmtId="0" fontId="0" fillId="0" borderId="26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1" xfId="0" applyBorder="1"/>
    <xf numFmtId="0" fontId="0" fillId="0" borderId="28" xfId="0" applyBorder="1"/>
    <xf numFmtId="0" fontId="10" fillId="0" borderId="13" xfId="0" applyFont="1" applyBorder="1" applyAlignment="1">
      <alignment horizontal="left" vertical="center"/>
    </xf>
    <xf numFmtId="177" fontId="9" fillId="0" borderId="7" xfId="0" applyNumberFormat="1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181" fontId="9" fillId="0" borderId="7" xfId="0" applyNumberFormat="1" applyFont="1" applyBorder="1" applyAlignment="1">
      <alignment vertical="center"/>
    </xf>
    <xf numFmtId="181" fontId="9" fillId="0" borderId="10" xfId="0" applyNumberFormat="1" applyFont="1" applyBorder="1" applyAlignment="1">
      <alignment vertical="center"/>
    </xf>
    <xf numFmtId="182" fontId="9" fillId="0" borderId="7" xfId="0" applyNumberFormat="1" applyFont="1" applyBorder="1" applyAlignment="1">
      <alignment horizontal="right" vertical="center"/>
    </xf>
    <xf numFmtId="182" fontId="9" fillId="0" borderId="10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distributed" vertical="center"/>
    </xf>
    <xf numFmtId="182" fontId="9" fillId="0" borderId="7" xfId="0" applyNumberFormat="1" applyFont="1" applyBorder="1" applyAlignment="1">
      <alignment vertical="center"/>
    </xf>
    <xf numFmtId="182" fontId="9" fillId="0" borderId="10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8" xfId="0" applyBorder="1" applyAlignment="1">
      <alignment vertical="center"/>
    </xf>
    <xf numFmtId="177" fontId="0" fillId="0" borderId="9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2" xfId="0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41" xfId="0" applyFont="1" applyBorder="1" applyAlignment="1">
      <alignment vertical="center"/>
    </xf>
    <xf numFmtId="0" fontId="0" fillId="0" borderId="0" xfId="0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19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7" fillId="0" borderId="28" xfId="0" applyFont="1" applyBorder="1" applyAlignment="1">
      <alignment vertical="center"/>
    </xf>
    <xf numFmtId="0" fontId="19" fillId="0" borderId="13" xfId="0" applyFont="1" applyBorder="1" applyAlignment="1">
      <alignment vertical="center"/>
    </xf>
    <xf numFmtId="0" fontId="7" fillId="0" borderId="7" xfId="0" applyFont="1" applyBorder="1" applyAlignment="1">
      <alignment horizontal="right" vertical="center"/>
    </xf>
    <xf numFmtId="0" fontId="7" fillId="0" borderId="7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186" fontId="7" fillId="0" borderId="7" xfId="0" applyNumberFormat="1" applyFont="1" applyBorder="1" applyAlignment="1">
      <alignment horizontal="right" vertical="center"/>
    </xf>
    <xf numFmtId="186" fontId="7" fillId="0" borderId="7" xfId="0" applyNumberFormat="1" applyFont="1" applyBorder="1" applyAlignment="1">
      <alignment vertical="center"/>
    </xf>
    <xf numFmtId="186" fontId="7" fillId="0" borderId="1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186" fontId="7" fillId="0" borderId="10" xfId="0" applyNumberFormat="1" applyFont="1" applyBorder="1" applyAlignment="1">
      <alignment horizontal="right" vertical="center"/>
    </xf>
    <xf numFmtId="0" fontId="19" fillId="0" borderId="13" xfId="0" applyFont="1" applyFill="1" applyBorder="1" applyAlignment="1">
      <alignment horizontal="left" vertical="center"/>
    </xf>
    <xf numFmtId="201" fontId="7" fillId="0" borderId="7" xfId="0" applyNumberFormat="1" applyFont="1" applyBorder="1" applyAlignment="1">
      <alignment horizontal="right" vertical="center"/>
    </xf>
    <xf numFmtId="201" fontId="7" fillId="0" borderId="7" xfId="0" applyNumberFormat="1" applyFont="1" applyBorder="1" applyAlignment="1">
      <alignment vertical="center"/>
    </xf>
    <xf numFmtId="201" fontId="7" fillId="0" borderId="10" xfId="0" applyNumberFormat="1" applyFont="1" applyBorder="1" applyAlignment="1">
      <alignment vertical="center"/>
    </xf>
    <xf numFmtId="201" fontId="7" fillId="0" borderId="10" xfId="0" applyNumberFormat="1" applyFont="1" applyBorder="1" applyAlignment="1">
      <alignment horizontal="right" vertical="center"/>
    </xf>
    <xf numFmtId="199" fontId="7" fillId="0" borderId="7" xfId="0" applyNumberFormat="1" applyFont="1" applyBorder="1" applyAlignment="1">
      <alignment horizontal="right" vertical="center"/>
    </xf>
    <xf numFmtId="199" fontId="7" fillId="0" borderId="7" xfId="0" applyNumberFormat="1" applyFont="1" applyBorder="1" applyAlignment="1">
      <alignment vertical="center"/>
    </xf>
    <xf numFmtId="199" fontId="7" fillId="0" borderId="10" xfId="0" applyNumberFormat="1" applyFont="1" applyBorder="1" applyAlignment="1">
      <alignment vertical="center"/>
    </xf>
    <xf numFmtId="199" fontId="7" fillId="0" borderId="10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186" fontId="7" fillId="0" borderId="9" xfId="0" applyNumberFormat="1" applyFont="1" applyBorder="1" applyAlignment="1">
      <alignment horizontal="right" vertical="center"/>
    </xf>
    <xf numFmtId="186" fontId="7" fillId="0" borderId="9" xfId="0" applyNumberFormat="1" applyFont="1" applyBorder="1" applyAlignment="1">
      <alignment vertical="center"/>
    </xf>
    <xf numFmtId="186" fontId="7" fillId="0" borderId="12" xfId="0" applyNumberFormat="1" applyFont="1" applyBorder="1" applyAlignment="1">
      <alignment vertical="center"/>
    </xf>
    <xf numFmtId="0" fontId="7" fillId="0" borderId="49" xfId="0" applyFont="1" applyBorder="1"/>
    <xf numFmtId="0" fontId="7" fillId="0" borderId="1" xfId="0" applyFont="1" applyBorder="1"/>
    <xf numFmtId="0" fontId="7" fillId="0" borderId="50" xfId="0" applyFont="1" applyBorder="1"/>
    <xf numFmtId="0" fontId="7" fillId="0" borderId="42" xfId="0" applyFont="1" applyBorder="1"/>
    <xf numFmtId="0" fontId="4" fillId="0" borderId="42" xfId="0" applyFont="1" applyBorder="1" applyAlignment="1">
      <alignment horizontal="center" vertical="center"/>
    </xf>
    <xf numFmtId="0" fontId="7" fillId="0" borderId="4" xfId="0" applyFont="1" applyBorder="1"/>
    <xf numFmtId="0" fontId="7" fillId="0" borderId="0" xfId="0" applyFont="1" applyBorder="1"/>
    <xf numFmtId="0" fontId="7" fillId="0" borderId="7" xfId="0" applyFont="1" applyBorder="1"/>
    <xf numFmtId="0" fontId="7" fillId="0" borderId="5" xfId="0" applyFont="1" applyBorder="1"/>
    <xf numFmtId="0" fontId="7" fillId="0" borderId="5" xfId="0" applyFont="1" applyBorder="1" applyAlignment="1">
      <alignment vertical="center"/>
    </xf>
    <xf numFmtId="177" fontId="7" fillId="0" borderId="7" xfId="0" applyNumberFormat="1" applyFont="1" applyBorder="1" applyAlignment="1">
      <alignment vertical="center"/>
    </xf>
    <xf numFmtId="177" fontId="7" fillId="0" borderId="0" xfId="0" applyNumberFormat="1" applyFont="1" applyBorder="1" applyAlignment="1">
      <alignment vertical="center"/>
    </xf>
    <xf numFmtId="177" fontId="7" fillId="0" borderId="5" xfId="0" applyNumberFormat="1" applyFont="1" applyBorder="1" applyAlignment="1">
      <alignment vertical="center"/>
    </xf>
    <xf numFmtId="0" fontId="7" fillId="0" borderId="13" xfId="0" applyFont="1" applyBorder="1" applyAlignment="1">
      <alignment horizontal="distributed" vertical="center"/>
    </xf>
    <xf numFmtId="177" fontId="7" fillId="0" borderId="15" xfId="0" applyNumberFormat="1" applyFont="1" applyBorder="1" applyAlignment="1">
      <alignment horizontal="right" vertical="center"/>
    </xf>
    <xf numFmtId="177" fontId="7" fillId="0" borderId="13" xfId="0" applyNumberFormat="1" applyFont="1" applyBorder="1" applyAlignment="1">
      <alignment horizontal="right" vertical="center"/>
    </xf>
    <xf numFmtId="177" fontId="7" fillId="0" borderId="0" xfId="0" applyNumberFormat="1" applyFont="1" applyBorder="1" applyAlignment="1">
      <alignment horizontal="right" vertical="center"/>
    </xf>
    <xf numFmtId="0" fontId="7" fillId="0" borderId="13" xfId="0" applyFont="1" applyBorder="1" applyAlignment="1">
      <alignment horizontal="left" vertical="center"/>
    </xf>
    <xf numFmtId="0" fontId="20" fillId="0" borderId="0" xfId="0" applyFont="1" applyBorder="1" applyAlignment="1">
      <alignment horizontal="center"/>
    </xf>
    <xf numFmtId="0" fontId="0" fillId="0" borderId="49" xfId="0" applyBorder="1"/>
    <xf numFmtId="0" fontId="7" fillId="0" borderId="1" xfId="0" applyFont="1" applyBorder="1" applyAlignment="1">
      <alignment horizontal="center"/>
    </xf>
    <xf numFmtId="0" fontId="7" fillId="0" borderId="41" xfId="0" applyFont="1" applyBorder="1" applyAlignment="1">
      <alignment horizontal="center" vertical="center"/>
    </xf>
    <xf numFmtId="0" fontId="0" fillId="0" borderId="50" xfId="0" applyBorder="1"/>
    <xf numFmtId="0" fontId="7" fillId="0" borderId="20" xfId="0" applyFont="1" applyBorder="1" applyAlignment="1">
      <alignment horizontal="center" vertical="center"/>
    </xf>
    <xf numFmtId="181" fontId="7" fillId="0" borderId="7" xfId="0" applyNumberFormat="1" applyFont="1" applyBorder="1" applyAlignment="1">
      <alignment vertical="center"/>
    </xf>
    <xf numFmtId="181" fontId="7" fillId="0" borderId="7" xfId="0" applyNumberFormat="1" applyFont="1" applyBorder="1" applyAlignment="1">
      <alignment horizontal="right" vertical="center"/>
    </xf>
    <xf numFmtId="181" fontId="7" fillId="0" borderId="10" xfId="0" applyNumberFormat="1" applyFont="1" applyBorder="1" applyAlignment="1">
      <alignment horizontal="right" vertical="center"/>
    </xf>
    <xf numFmtId="182" fontId="7" fillId="0" borderId="7" xfId="0" applyNumberFormat="1" applyFont="1" applyBorder="1" applyAlignment="1">
      <alignment vertical="center"/>
    </xf>
    <xf numFmtId="182" fontId="7" fillId="0" borderId="10" xfId="0" applyNumberFormat="1" applyFont="1" applyBorder="1" applyAlignment="1">
      <alignment vertical="center"/>
    </xf>
    <xf numFmtId="0" fontId="0" fillId="0" borderId="3" xfId="0" applyBorder="1" applyAlignment="1">
      <alignment horizontal="center"/>
    </xf>
    <xf numFmtId="0" fontId="0" fillId="0" borderId="3" xfId="0" applyBorder="1" applyAlignment="1"/>
    <xf numFmtId="0" fontId="0" fillId="0" borderId="16" xfId="0" applyBorder="1" applyAlignment="1"/>
    <xf numFmtId="0" fontId="0" fillId="0" borderId="9" xfId="0" applyBorder="1" applyAlignment="1"/>
    <xf numFmtId="0" fontId="0" fillId="0" borderId="12" xfId="0" applyBorder="1" applyAlignment="1"/>
    <xf numFmtId="0" fontId="8" fillId="0" borderId="0" xfId="0" applyFont="1" applyAlignment="1">
      <alignment horizontal="left"/>
    </xf>
    <xf numFmtId="0" fontId="20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4" fillId="0" borderId="42" xfId="0" applyFont="1" applyBorder="1" applyAlignment="1">
      <alignment horizontal="left" vertical="center" wrapText="1"/>
    </xf>
    <xf numFmtId="0" fontId="7" fillId="0" borderId="4" xfId="0" applyFont="1" applyBorder="1" applyAlignment="1"/>
    <xf numFmtId="0" fontId="7" fillId="0" borderId="0" xfId="0" applyFont="1" applyBorder="1" applyAlignment="1"/>
    <xf numFmtId="0" fontId="7" fillId="0" borderId="15" xfId="0" applyFont="1" applyBorder="1" applyAlignment="1"/>
    <xf numFmtId="0" fontId="7" fillId="0" borderId="13" xfId="0" applyFont="1" applyBorder="1" applyAlignment="1"/>
    <xf numFmtId="0" fontId="7" fillId="0" borderId="7" xfId="0" applyFont="1" applyBorder="1" applyAlignment="1"/>
    <xf numFmtId="0" fontId="7" fillId="0" borderId="10" xfId="0" applyFont="1" applyBorder="1" applyAlignment="1"/>
    <xf numFmtId="177" fontId="7" fillId="0" borderId="10" xfId="0" applyNumberFormat="1" applyFont="1" applyBorder="1" applyAlignment="1">
      <alignment vertical="center"/>
    </xf>
    <xf numFmtId="0" fontId="7" fillId="0" borderId="4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177" fontId="7" fillId="0" borderId="10" xfId="0" applyNumberFormat="1" applyFont="1" applyBorder="1" applyAlignment="1">
      <alignment horizontal="right" vertical="center"/>
    </xf>
    <xf numFmtId="177" fontId="7" fillId="0" borderId="7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16" xfId="0" applyFont="1" applyBorder="1" applyAlignment="1"/>
    <xf numFmtId="0" fontId="7" fillId="0" borderId="8" xfId="0" applyFont="1" applyBorder="1" applyAlignment="1"/>
    <xf numFmtId="0" fontId="7" fillId="0" borderId="3" xfId="0" applyFont="1" applyBorder="1" applyAlignment="1"/>
    <xf numFmtId="0" fontId="7" fillId="0" borderId="9" xfId="0" applyFont="1" applyBorder="1" applyAlignment="1"/>
    <xf numFmtId="0" fontId="7" fillId="0" borderId="12" xfId="0" applyFont="1" applyBorder="1" applyAlignment="1"/>
    <xf numFmtId="0" fontId="0" fillId="0" borderId="52" xfId="0" applyBorder="1"/>
    <xf numFmtId="49" fontId="9" fillId="0" borderId="53" xfId="0" applyNumberFormat="1" applyFont="1" applyBorder="1" applyAlignment="1">
      <alignment horizontal="center" vertical="center"/>
    </xf>
    <xf numFmtId="177" fontId="0" fillId="0" borderId="15" xfId="0" applyNumberFormat="1" applyBorder="1" applyAlignment="1">
      <alignment horizontal="right" vertical="center"/>
    </xf>
    <xf numFmtId="177" fontId="0" fillId="0" borderId="13" xfId="0" applyNumberFormat="1" applyBorder="1" applyAlignment="1">
      <alignment horizontal="right" vertical="center"/>
    </xf>
    <xf numFmtId="177" fontId="0" fillId="0" borderId="0" xfId="0" applyNumberFormat="1" applyBorder="1" applyAlignment="1">
      <alignment horizontal="right" vertical="center"/>
    </xf>
    <xf numFmtId="177" fontId="0" fillId="0" borderId="0" xfId="0" applyNumberFormat="1" applyBorder="1" applyAlignment="1">
      <alignment vertical="center"/>
    </xf>
    <xf numFmtId="177" fontId="0" fillId="0" borderId="15" xfId="0" applyNumberFormat="1" applyBorder="1" applyAlignment="1">
      <alignment vertical="center"/>
    </xf>
    <xf numFmtId="177" fontId="0" fillId="0" borderId="13" xfId="0" applyNumberFormat="1" applyBorder="1" applyAlignment="1">
      <alignment vertical="center"/>
    </xf>
    <xf numFmtId="177" fontId="0" fillId="0" borderId="5" xfId="0" applyNumberFormat="1" applyBorder="1" applyAlignment="1">
      <alignment vertical="center"/>
    </xf>
    <xf numFmtId="0" fontId="0" fillId="0" borderId="0" xfId="0" applyBorder="1" applyAlignment="1">
      <alignment horizontal="distributed"/>
    </xf>
    <xf numFmtId="177" fontId="0" fillId="0" borderId="5" xfId="0" applyNumberFormat="1" applyBorder="1" applyAlignment="1">
      <alignment horizontal="right" vertical="center"/>
    </xf>
    <xf numFmtId="0" fontId="0" fillId="0" borderId="1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6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" xfId="0" applyBorder="1"/>
    <xf numFmtId="0" fontId="0" fillId="0" borderId="42" xfId="0" applyBorder="1"/>
    <xf numFmtId="199" fontId="1" fillId="0" borderId="15" xfId="0" applyNumberFormat="1" applyFont="1" applyBorder="1" applyAlignment="1">
      <alignment horizontal="right" vertical="center"/>
    </xf>
    <xf numFmtId="199" fontId="1" fillId="0" borderId="0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/>
    </xf>
    <xf numFmtId="0" fontId="0" fillId="0" borderId="13" xfId="0" applyBorder="1" applyAlignment="1">
      <alignment horizontal="right"/>
    </xf>
    <xf numFmtId="0" fontId="1" fillId="0" borderId="3" xfId="0" applyFont="1" applyBorder="1"/>
    <xf numFmtId="0" fontId="0" fillId="0" borderId="0" xfId="0" applyAlignment="1"/>
    <xf numFmtId="0" fontId="10" fillId="0" borderId="0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8" xfId="0" applyBorder="1" applyAlignment="1">
      <alignment horizontal="center" vertical="center"/>
    </xf>
    <xf numFmtId="177" fontId="0" fillId="0" borderId="10" xfId="0" applyNumberFormat="1" applyBorder="1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22" fillId="0" borderId="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4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177" fontId="0" fillId="0" borderId="17" xfId="0" applyNumberFormat="1" applyBorder="1" applyAlignment="1">
      <alignment horizontal="right" vertical="center"/>
    </xf>
    <xf numFmtId="177" fontId="0" fillId="0" borderId="28" xfId="0" applyNumberFormat="1" applyBorder="1" applyAlignment="1">
      <alignment horizontal="right" vertical="center"/>
    </xf>
    <xf numFmtId="3" fontId="10" fillId="0" borderId="7" xfId="0" applyNumberFormat="1" applyFont="1" applyBorder="1" applyAlignment="1">
      <alignment vertical="center"/>
    </xf>
    <xf numFmtId="38" fontId="10" fillId="0" borderId="7" xfId="1" applyNumberFormat="1" applyFont="1" applyBorder="1" applyAlignment="1">
      <alignment vertical="center"/>
    </xf>
    <xf numFmtId="0" fontId="0" fillId="0" borderId="0" xfId="0" applyBorder="1" applyAlignment="1">
      <alignment horizontal="left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1" fillId="0" borderId="24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center" vertical="center"/>
    </xf>
    <xf numFmtId="186" fontId="1" fillId="0" borderId="15" xfId="0" applyNumberFormat="1" applyFont="1" applyBorder="1" applyAlignment="1">
      <alignment horizontal="right" vertical="center"/>
    </xf>
    <xf numFmtId="186" fontId="1" fillId="0" borderId="13" xfId="0" applyNumberFormat="1" applyFont="1" applyBorder="1" applyAlignment="1">
      <alignment horizontal="right" vertical="center"/>
    </xf>
    <xf numFmtId="186" fontId="1" fillId="0" borderId="5" xfId="0" applyNumberFormat="1" applyFont="1" applyBorder="1" applyAlignment="1">
      <alignment horizontal="right" vertical="center"/>
    </xf>
    <xf numFmtId="0" fontId="1" fillId="0" borderId="30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" fillId="0" borderId="55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25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186" fontId="1" fillId="0" borderId="0" xfId="0" applyNumberFormat="1" applyFont="1" applyBorder="1" applyAlignment="1">
      <alignment horizontal="right" vertical="center"/>
    </xf>
    <xf numFmtId="177" fontId="1" fillId="0" borderId="16" xfId="0" applyNumberFormat="1" applyFont="1" applyBorder="1" applyAlignment="1">
      <alignment horizontal="right" vertical="center"/>
    </xf>
    <xf numFmtId="177" fontId="1" fillId="0" borderId="3" xfId="0" applyNumberFormat="1" applyFont="1" applyBorder="1" applyAlignment="1">
      <alignment horizontal="right" vertical="center"/>
    </xf>
    <xf numFmtId="177" fontId="1" fillId="0" borderId="8" xfId="0" applyNumberFormat="1" applyFont="1" applyBorder="1" applyAlignment="1">
      <alignment horizontal="right" vertical="center"/>
    </xf>
    <xf numFmtId="0" fontId="1" fillId="0" borderId="1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77" fontId="1" fillId="0" borderId="7" xfId="0" applyNumberFormat="1" applyFont="1" applyBorder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26" xfId="0" applyNumberFormat="1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177" fontId="1" fillId="0" borderId="17" xfId="0" applyNumberFormat="1" applyFont="1" applyBorder="1" applyAlignment="1">
      <alignment horizontal="right" vertical="center"/>
    </xf>
    <xf numFmtId="177" fontId="1" fillId="0" borderId="20" xfId="0" applyNumberFormat="1" applyFont="1" applyBorder="1" applyAlignment="1">
      <alignment horizontal="right" vertical="center"/>
    </xf>
    <xf numFmtId="177" fontId="1" fillId="0" borderId="14" xfId="0" applyNumberFormat="1" applyFont="1" applyBorder="1" applyAlignment="1">
      <alignment horizontal="right" vertical="center"/>
    </xf>
    <xf numFmtId="49" fontId="1" fillId="0" borderId="17" xfId="0" applyNumberFormat="1" applyFont="1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 vertical="center"/>
    </xf>
    <xf numFmtId="49" fontId="1" fillId="0" borderId="45" xfId="0" applyNumberFormat="1" applyFont="1" applyBorder="1" applyAlignment="1">
      <alignment horizontal="center" vertical="center"/>
    </xf>
    <xf numFmtId="49" fontId="1" fillId="0" borderId="44" xfId="0" applyNumberFormat="1" applyFont="1" applyBorder="1" applyAlignment="1">
      <alignment horizontal="center" vertical="center"/>
    </xf>
    <xf numFmtId="191" fontId="1" fillId="0" borderId="15" xfId="3" applyNumberFormat="1" applyFont="1" applyFill="1" applyBorder="1" applyAlignment="1">
      <alignment horizontal="right"/>
    </xf>
    <xf numFmtId="191" fontId="1" fillId="0" borderId="13" xfId="3" applyNumberFormat="1" applyFont="1" applyFill="1" applyBorder="1" applyAlignment="1">
      <alignment horizontal="right"/>
    </xf>
    <xf numFmtId="49" fontId="1" fillId="0" borderId="20" xfId="0" applyNumberFormat="1" applyFont="1" applyBorder="1" applyAlignment="1">
      <alignment horizontal="center" vertical="center"/>
    </xf>
    <xf numFmtId="49" fontId="1" fillId="0" borderId="4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7" fontId="1" fillId="0" borderId="15" xfId="0" applyNumberFormat="1" applyFont="1" applyBorder="1" applyAlignment="1">
      <alignment horizontal="right" vertical="center"/>
    </xf>
    <xf numFmtId="177" fontId="1" fillId="0" borderId="0" xfId="0" applyNumberFormat="1" applyFont="1" applyBorder="1" applyAlignment="1">
      <alignment horizontal="right" vertical="center"/>
    </xf>
    <xf numFmtId="177" fontId="1" fillId="0" borderId="13" xfId="0" applyNumberFormat="1" applyFont="1" applyBorder="1" applyAlignment="1">
      <alignment horizontal="right" vertical="center"/>
    </xf>
    <xf numFmtId="191" fontId="1" fillId="0" borderId="0" xfId="3" applyNumberFormat="1" applyFont="1" applyFill="1" applyBorder="1" applyAlignment="1">
      <alignment horizontal="right"/>
    </xf>
    <xf numFmtId="177" fontId="1" fillId="0" borderId="17" xfId="0" applyNumberFormat="1" applyFont="1" applyBorder="1" applyAlignment="1">
      <alignment vertical="center"/>
    </xf>
    <xf numFmtId="177" fontId="1" fillId="0" borderId="20" xfId="0" applyNumberFormat="1" applyFont="1" applyBorder="1" applyAlignment="1">
      <alignment vertical="center"/>
    </xf>
    <xf numFmtId="177" fontId="1" fillId="0" borderId="14" xfId="0" applyNumberFormat="1" applyFont="1" applyBorder="1" applyAlignment="1">
      <alignment vertical="center"/>
    </xf>
    <xf numFmtId="177" fontId="1" fillId="0" borderId="15" xfId="0" applyNumberFormat="1" applyFont="1" applyBorder="1" applyAlignment="1">
      <alignment horizontal="right"/>
    </xf>
    <xf numFmtId="177" fontId="1" fillId="0" borderId="13" xfId="0" applyNumberFormat="1" applyFont="1" applyBorder="1" applyAlignment="1">
      <alignment horizontal="right"/>
    </xf>
    <xf numFmtId="177" fontId="1" fillId="0" borderId="0" xfId="0" applyNumberFormat="1" applyFont="1" applyBorder="1" applyAlignment="1">
      <alignment horizontal="right"/>
    </xf>
    <xf numFmtId="0" fontId="1" fillId="0" borderId="2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194" fontId="16" fillId="0" borderId="15" xfId="2" quotePrefix="1" applyNumberFormat="1" applyFont="1" applyFill="1" applyBorder="1" applyAlignment="1">
      <alignment horizontal="right" vertical="top"/>
    </xf>
    <xf numFmtId="194" fontId="16" fillId="0" borderId="13" xfId="2" quotePrefix="1" applyNumberFormat="1" applyFont="1" applyFill="1" applyBorder="1" applyAlignment="1">
      <alignment horizontal="right" vertical="top"/>
    </xf>
    <xf numFmtId="194" fontId="16" fillId="0" borderId="0" xfId="2" quotePrefix="1" applyNumberFormat="1" applyFont="1" applyFill="1" applyBorder="1" applyAlignment="1">
      <alignment horizontal="right" vertical="top"/>
    </xf>
    <xf numFmtId="177" fontId="17" fillId="0" borderId="0" xfId="0" applyNumberFormat="1" applyFont="1" applyBorder="1" applyAlignment="1">
      <alignment horizontal="center" vertical="center"/>
    </xf>
    <xf numFmtId="177" fontId="17" fillId="0" borderId="13" xfId="0" applyNumberFormat="1" applyFont="1" applyBorder="1" applyAlignment="1">
      <alignment horizontal="center" vertical="center"/>
    </xf>
    <xf numFmtId="177" fontId="17" fillId="0" borderId="15" xfId="0" applyNumberFormat="1" applyFont="1" applyBorder="1" applyAlignment="1">
      <alignment horizontal="center" vertical="center"/>
    </xf>
    <xf numFmtId="191" fontId="16" fillId="0" borderId="15" xfId="2" applyNumberFormat="1" applyFont="1" applyFill="1" applyBorder="1" applyAlignment="1">
      <alignment horizontal="right"/>
    </xf>
    <xf numFmtId="191" fontId="16" fillId="0" borderId="5" xfId="2" applyNumberFormat="1" applyFont="1" applyFill="1" applyBorder="1" applyAlignment="1">
      <alignment horizontal="right"/>
    </xf>
    <xf numFmtId="191" fontId="16" fillId="0" borderId="0" xfId="2" applyNumberFormat="1" applyFont="1" applyFill="1" applyBorder="1" applyAlignment="1">
      <alignment horizontal="right"/>
    </xf>
    <xf numFmtId="191" fontId="16" fillId="0" borderId="13" xfId="2" applyNumberFormat="1" applyFont="1" applyFill="1" applyBorder="1" applyAlignment="1">
      <alignment horizontal="right"/>
    </xf>
    <xf numFmtId="194" fontId="16" fillId="0" borderId="5" xfId="2" quotePrefix="1" applyNumberFormat="1" applyFont="1" applyFill="1" applyBorder="1" applyAlignment="1">
      <alignment horizontal="right" vertical="top"/>
    </xf>
    <xf numFmtId="0" fontId="6" fillId="0" borderId="0" xfId="0" applyFont="1" applyAlignment="1">
      <alignment horizontal="center"/>
    </xf>
    <xf numFmtId="177" fontId="17" fillId="0" borderId="5" xfId="0" applyNumberFormat="1" applyFont="1" applyBorder="1" applyAlignment="1">
      <alignment horizontal="center" vertical="center"/>
    </xf>
    <xf numFmtId="0" fontId="7" fillId="0" borderId="0" xfId="0" applyFont="1" applyAlignment="1">
      <alignment horizontal="distributed"/>
    </xf>
    <xf numFmtId="0" fontId="7" fillId="0" borderId="0" xfId="0" applyFont="1" applyBorder="1" applyAlignment="1">
      <alignment horizontal="distributed"/>
    </xf>
    <xf numFmtId="193" fontId="16" fillId="0" borderId="15" xfId="2" quotePrefix="1" applyNumberFormat="1" applyFont="1" applyFill="1" applyBorder="1" applyAlignment="1">
      <alignment horizontal="right" vertical="top"/>
    </xf>
    <xf numFmtId="193" fontId="16" fillId="0" borderId="0" xfId="2" quotePrefix="1" applyNumberFormat="1" applyFont="1" applyFill="1" applyBorder="1" applyAlignment="1">
      <alignment horizontal="right" vertical="top"/>
    </xf>
    <xf numFmtId="0" fontId="0" fillId="0" borderId="0" xfId="0" applyBorder="1" applyAlignment="1">
      <alignment horizontal="distributed" vertical="center"/>
    </xf>
    <xf numFmtId="0" fontId="0" fillId="0" borderId="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49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42" xfId="0" applyNumberFormat="1" applyBorder="1" applyAlignment="1">
      <alignment horizontal="center" vertical="center"/>
    </xf>
    <xf numFmtId="49" fontId="0" fillId="0" borderId="46" xfId="0" applyNumberFormat="1" applyBorder="1" applyAlignment="1">
      <alignment horizontal="center" vertical="center"/>
    </xf>
    <xf numFmtId="49" fontId="0" fillId="0" borderId="18" xfId="0" applyNumberFormat="1" applyBorder="1" applyAlignment="1">
      <alignment horizontal="center" vertical="center"/>
    </xf>
    <xf numFmtId="49" fontId="0" fillId="0" borderId="45" xfId="0" applyNumberFormat="1" applyBorder="1" applyAlignment="1">
      <alignment horizontal="center" vertical="center"/>
    </xf>
    <xf numFmtId="49" fontId="0" fillId="0" borderId="44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1" fillId="0" borderId="21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4" fillId="0" borderId="41" xfId="0" applyFont="1" applyBorder="1" applyAlignment="1">
      <alignment horizontal="left" vertical="center"/>
    </xf>
    <xf numFmtId="0" fontId="0" fillId="0" borderId="26" xfId="0" applyBorder="1" applyAlignment="1">
      <alignment horizontal="center"/>
    </xf>
    <xf numFmtId="0" fontId="0" fillId="0" borderId="29" xfId="0" applyBorder="1" applyAlignment="1">
      <alignment horizontal="center"/>
    </xf>
    <xf numFmtId="0" fontId="7" fillId="0" borderId="7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7" fillId="0" borderId="24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4" fillId="0" borderId="46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7" fillId="0" borderId="15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0" fillId="0" borderId="20" xfId="0" applyBorder="1" applyAlignment="1">
      <alignment horizontal="distributed" vertical="center"/>
    </xf>
    <xf numFmtId="0" fontId="0" fillId="0" borderId="42" xfId="0" applyBorder="1" applyAlignment="1">
      <alignment horizontal="distributed" vertical="center"/>
    </xf>
    <xf numFmtId="0" fontId="7" fillId="0" borderId="4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Border="1" applyAlignment="1"/>
    <xf numFmtId="0" fontId="0" fillId="0" borderId="1" xfId="0" applyBorder="1" applyAlignment="1">
      <alignment horizontal="distributed" vertical="center"/>
    </xf>
    <xf numFmtId="0" fontId="0" fillId="0" borderId="2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10" fillId="0" borderId="4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0" fillId="0" borderId="0" xfId="0" applyAlignment="1">
      <alignment horizontal="distributed" vertical="center"/>
    </xf>
    <xf numFmtId="0" fontId="7" fillId="0" borderId="0" xfId="0" applyFont="1" applyBorder="1" applyAlignment="1">
      <alignment horizontal="distributed" vertical="center"/>
    </xf>
    <xf numFmtId="0" fontId="7" fillId="0" borderId="49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30" xfId="0" applyFont="1" applyBorder="1" applyAlignment="1">
      <alignment vertical="center"/>
    </xf>
    <xf numFmtId="0" fontId="7" fillId="0" borderId="51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19" fillId="0" borderId="4" xfId="0" applyFont="1" applyBorder="1" applyAlignment="1">
      <alignment horizontal="distributed" vertical="center"/>
    </xf>
    <xf numFmtId="0" fontId="19" fillId="0" borderId="0" xfId="0" applyFont="1" applyBorder="1" applyAlignment="1">
      <alignment horizontal="distributed" vertical="center"/>
    </xf>
    <xf numFmtId="0" fontId="4" fillId="0" borderId="0" xfId="0" applyFont="1" applyBorder="1" applyAlignment="1">
      <alignment horizontal="distributed" vertical="center"/>
    </xf>
    <xf numFmtId="0" fontId="19" fillId="0" borderId="4" xfId="0" applyFont="1" applyFill="1" applyBorder="1" applyAlignment="1">
      <alignment horizontal="distributed" vertical="center"/>
    </xf>
    <xf numFmtId="0" fontId="19" fillId="0" borderId="0" xfId="0" applyFont="1" applyFill="1" applyBorder="1" applyAlignment="1">
      <alignment horizontal="distributed" vertical="center"/>
    </xf>
    <xf numFmtId="0" fontId="4" fillId="0" borderId="4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49" fontId="7" fillId="0" borderId="24" xfId="0" applyNumberFormat="1" applyFont="1" applyBorder="1" applyAlignment="1">
      <alignment horizontal="center" vertical="center"/>
    </xf>
    <xf numFmtId="49" fontId="7" fillId="0" borderId="26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42" xfId="0" applyNumberFormat="1" applyFont="1" applyBorder="1" applyAlignment="1">
      <alignment horizontal="center" vertical="center"/>
    </xf>
    <xf numFmtId="49" fontId="7" fillId="0" borderId="47" xfId="0" applyNumberFormat="1" applyFont="1" applyBorder="1" applyAlignment="1">
      <alignment horizontal="center" vertical="center"/>
    </xf>
    <xf numFmtId="49" fontId="7" fillId="0" borderId="43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/>
    </xf>
    <xf numFmtId="0" fontId="19" fillId="0" borderId="13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77" fontId="7" fillId="0" borderId="15" xfId="0" applyNumberFormat="1" applyFont="1" applyBorder="1" applyAlignment="1">
      <alignment horizontal="right" vertical="center"/>
    </xf>
    <xf numFmtId="177" fontId="7" fillId="0" borderId="13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center"/>
    </xf>
    <xf numFmtId="0" fontId="7" fillId="0" borderId="20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7" fillId="0" borderId="57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9" fillId="0" borderId="57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 wrapText="1"/>
    </xf>
    <xf numFmtId="49" fontId="9" fillId="0" borderId="25" xfId="0" applyNumberFormat="1" applyFont="1" applyBorder="1" applyAlignment="1">
      <alignment horizontal="center" vertical="center"/>
    </xf>
    <xf numFmtId="49" fontId="9" fillId="0" borderId="57" xfId="0" applyNumberFormat="1" applyFont="1" applyBorder="1" applyAlignment="1">
      <alignment horizontal="center" vertical="center"/>
    </xf>
    <xf numFmtId="177" fontId="0" fillId="0" borderId="15" xfId="0" applyNumberFormat="1" applyBorder="1" applyAlignment="1">
      <alignment horizontal="right" vertical="center"/>
    </xf>
    <xf numFmtId="177" fontId="0" fillId="0" borderId="13" xfId="0" applyNumberFormat="1" applyBorder="1" applyAlignment="1">
      <alignment horizontal="right" vertical="center"/>
    </xf>
    <xf numFmtId="0" fontId="0" fillId="0" borderId="13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4" xfId="0" applyBorder="1" applyAlignment="1">
      <alignment horizontal="center"/>
    </xf>
    <xf numFmtId="0" fontId="4" fillId="0" borderId="4" xfId="0" applyFont="1" applyBorder="1" applyAlignment="1">
      <alignment horizontal="distributed" vertical="center"/>
    </xf>
    <xf numFmtId="177" fontId="0" fillId="0" borderId="0" xfId="0" applyNumberFormat="1" applyBorder="1" applyAlignment="1">
      <alignment horizontal="right" vertical="center"/>
    </xf>
    <xf numFmtId="0" fontId="1" fillId="0" borderId="0" xfId="0" applyFont="1" applyBorder="1" applyAlignment="1">
      <alignment horizontal="distributed" vertical="center"/>
    </xf>
    <xf numFmtId="0" fontId="0" fillId="0" borderId="16" xfId="0" applyBorder="1" applyAlignment="1">
      <alignment horizontal="center"/>
    </xf>
    <xf numFmtId="0" fontId="0" fillId="0" borderId="8" xfId="0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Border="1" applyAlignment="1"/>
    <xf numFmtId="0" fontId="1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186" fontId="1" fillId="0" borderId="17" xfId="0" applyNumberFormat="1" applyFont="1" applyBorder="1" applyAlignment="1">
      <alignment horizontal="right" vertical="center"/>
    </xf>
    <xf numFmtId="186" fontId="1" fillId="0" borderId="20" xfId="0" applyNumberFormat="1" applyFont="1" applyBorder="1" applyAlignment="1">
      <alignment horizontal="right" vertical="center"/>
    </xf>
    <xf numFmtId="186" fontId="1" fillId="0" borderId="14" xfId="0" applyNumberFormat="1" applyFont="1" applyBorder="1" applyAlignment="1">
      <alignment horizontal="right" vertical="center"/>
    </xf>
    <xf numFmtId="202" fontId="1" fillId="0" borderId="15" xfId="0" applyNumberFormat="1" applyFont="1" applyBorder="1" applyAlignment="1">
      <alignment horizontal="right" vertical="center"/>
    </xf>
    <xf numFmtId="202" fontId="1" fillId="0" borderId="0" xfId="0" applyNumberFormat="1" applyFont="1" applyBorder="1" applyAlignment="1">
      <alignment horizontal="right" vertical="center"/>
    </xf>
    <xf numFmtId="199" fontId="1" fillId="0" borderId="15" xfId="0" applyNumberFormat="1" applyFont="1" applyBorder="1" applyAlignment="1">
      <alignment horizontal="right" vertical="center"/>
    </xf>
    <xf numFmtId="199" fontId="1" fillId="0" borderId="0" xfId="0" applyNumberFormat="1" applyFont="1" applyBorder="1" applyAlignment="1">
      <alignment horizontal="right" vertical="center"/>
    </xf>
    <xf numFmtId="199" fontId="1" fillId="0" borderId="13" xfId="0" applyNumberFormat="1" applyFont="1" applyBorder="1" applyAlignment="1">
      <alignment horizontal="right" vertical="center"/>
    </xf>
    <xf numFmtId="199" fontId="1" fillId="0" borderId="17" xfId="0" applyNumberFormat="1" applyFont="1" applyBorder="1" applyAlignment="1">
      <alignment horizontal="right" vertical="center"/>
    </xf>
    <xf numFmtId="199" fontId="1" fillId="0" borderId="48" xfId="0" applyNumberFormat="1" applyFont="1" applyBorder="1" applyAlignment="1">
      <alignment horizontal="right" vertical="center"/>
    </xf>
    <xf numFmtId="199" fontId="1" fillId="0" borderId="5" xfId="0" applyNumberFormat="1" applyFont="1" applyBorder="1" applyAlignment="1">
      <alignment horizontal="right" vertical="center"/>
    </xf>
    <xf numFmtId="186" fontId="1" fillId="0" borderId="15" xfId="0" applyNumberFormat="1" applyFont="1" applyBorder="1" applyAlignment="1">
      <alignment horizontal="center" vertical="center"/>
    </xf>
    <xf numFmtId="186" fontId="1" fillId="0" borderId="0" xfId="0" applyNumberFormat="1" applyFont="1" applyBorder="1" applyAlignment="1">
      <alignment horizontal="center" vertical="center"/>
    </xf>
    <xf numFmtId="186" fontId="1" fillId="0" borderId="13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13" xfId="0" applyBorder="1" applyAlignment="1">
      <alignment horizontal="left"/>
    </xf>
    <xf numFmtId="0" fontId="1" fillId="0" borderId="1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6" fillId="0" borderId="0" xfId="0" applyFont="1" applyAlignment="1"/>
    <xf numFmtId="0" fontId="1" fillId="0" borderId="1" xfId="0" applyFont="1" applyBorder="1" applyAlignment="1">
      <alignment horizontal="distributed" vertical="center"/>
    </xf>
    <xf numFmtId="0" fontId="1" fillId="0" borderId="42" xfId="0" applyFont="1" applyBorder="1" applyAlignment="1">
      <alignment horizontal="distributed" vertical="center"/>
    </xf>
    <xf numFmtId="0" fontId="0" fillId="0" borderId="0" xfId="0" applyBorder="1" applyAlignment="1">
      <alignment horizontal="center" vertical="center"/>
    </xf>
    <xf numFmtId="0" fontId="22" fillId="0" borderId="0" xfId="0" applyFont="1" applyBorder="1" applyAlignment="1">
      <alignment horizontal="distributed" vertical="center"/>
    </xf>
    <xf numFmtId="177" fontId="0" fillId="0" borderId="17" xfId="0" applyNumberFormat="1" applyBorder="1" applyAlignment="1">
      <alignment horizontal="right" vertical="center"/>
    </xf>
    <xf numFmtId="177" fontId="0" fillId="0" borderId="14" xfId="0" applyNumberFormat="1" applyBorder="1" applyAlignment="1">
      <alignment horizontal="right" vertical="center"/>
    </xf>
  </cellXfs>
  <cellStyles count="4">
    <cellStyle name="桁区切り" xfId="1" builtinId="6"/>
    <cellStyle name="標準" xfId="0" builtinId="0"/>
    <cellStyle name="標準_JB16" xfId="2"/>
    <cellStyle name="標準_第7表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1171575</xdr:colOff>
      <xdr:row>1</xdr:row>
      <xdr:rowOff>0</xdr:rowOff>
    </xdr:from>
    <xdr:to>
      <xdr:col>6</xdr:col>
      <xdr:colOff>1066800</xdr:colOff>
      <xdr:row>1</xdr:row>
      <xdr:rowOff>0</xdr:rowOff>
    </xdr:to>
    <xdr:sp macro="" textlink="">
      <xdr:nvSpPr>
        <xdr:cNvPr id="4097" name="Line 1"/>
        <xdr:cNvSpPr>
          <a:spLocks noChangeShapeType="1"/>
        </xdr:cNvSpPr>
      </xdr:nvSpPr>
      <xdr:spPr bwMode="auto">
        <a:xfrm>
          <a:off x="1447800" y="352425"/>
          <a:ext cx="5114925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3</xdr:row>
      <xdr:rowOff>285750</xdr:rowOff>
    </xdr:from>
    <xdr:to>
      <xdr:col>14</xdr:col>
      <xdr:colOff>647700</xdr:colOff>
      <xdr:row>3</xdr:row>
      <xdr:rowOff>285750</xdr:rowOff>
    </xdr:to>
    <xdr:sp macro="" textlink="">
      <xdr:nvSpPr>
        <xdr:cNvPr id="12289" name="Line 1"/>
        <xdr:cNvSpPr>
          <a:spLocks noChangeShapeType="1"/>
        </xdr:cNvSpPr>
      </xdr:nvSpPr>
      <xdr:spPr bwMode="auto">
        <a:xfrm>
          <a:off x="742950" y="923925"/>
          <a:ext cx="6353175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200025</xdr:colOff>
      <xdr:row>35</xdr:row>
      <xdr:rowOff>0</xdr:rowOff>
    </xdr:from>
    <xdr:to>
      <xdr:col>15</xdr:col>
      <xdr:colOff>285750</xdr:colOff>
      <xdr:row>35</xdr:row>
      <xdr:rowOff>0</xdr:rowOff>
    </xdr:to>
    <xdr:sp macro="" textlink="">
      <xdr:nvSpPr>
        <xdr:cNvPr id="12290" name="Line 2"/>
        <xdr:cNvSpPr>
          <a:spLocks noChangeShapeType="1"/>
        </xdr:cNvSpPr>
      </xdr:nvSpPr>
      <xdr:spPr bwMode="auto">
        <a:xfrm>
          <a:off x="323850" y="6915150"/>
          <a:ext cx="7181850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676275</xdr:colOff>
      <xdr:row>2</xdr:row>
      <xdr:rowOff>0</xdr:rowOff>
    </xdr:from>
    <xdr:to>
      <xdr:col>12</xdr:col>
      <xdr:colOff>314325</xdr:colOff>
      <xdr:row>2</xdr:row>
      <xdr:rowOff>0</xdr:rowOff>
    </xdr:to>
    <xdr:sp macro="" textlink="">
      <xdr:nvSpPr>
        <xdr:cNvPr id="13313" name="Line 1"/>
        <xdr:cNvSpPr>
          <a:spLocks noChangeShapeType="1"/>
        </xdr:cNvSpPr>
      </xdr:nvSpPr>
      <xdr:spPr bwMode="auto">
        <a:xfrm>
          <a:off x="1095375" y="590550"/>
          <a:ext cx="5114925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1038225</xdr:colOff>
      <xdr:row>2</xdr:row>
      <xdr:rowOff>0</xdr:rowOff>
    </xdr:from>
    <xdr:to>
      <xdr:col>17</xdr:col>
      <xdr:colOff>133350</xdr:colOff>
      <xdr:row>2</xdr:row>
      <xdr:rowOff>0</xdr:rowOff>
    </xdr:to>
    <xdr:sp macro="" textlink="">
      <xdr:nvSpPr>
        <xdr:cNvPr id="14337" name="Line 1"/>
        <xdr:cNvSpPr>
          <a:spLocks noChangeShapeType="1"/>
        </xdr:cNvSpPr>
      </xdr:nvSpPr>
      <xdr:spPr bwMode="auto">
        <a:xfrm>
          <a:off x="1295400" y="590550"/>
          <a:ext cx="5915025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38100</xdr:colOff>
      <xdr:row>27</xdr:row>
      <xdr:rowOff>285750</xdr:rowOff>
    </xdr:from>
    <xdr:to>
      <xdr:col>20</xdr:col>
      <xdr:colOff>609600</xdr:colOff>
      <xdr:row>28</xdr:row>
      <xdr:rowOff>0</xdr:rowOff>
    </xdr:to>
    <xdr:sp macro="" textlink="">
      <xdr:nvSpPr>
        <xdr:cNvPr id="14338" name="Line 2"/>
        <xdr:cNvSpPr>
          <a:spLocks noChangeShapeType="1"/>
        </xdr:cNvSpPr>
      </xdr:nvSpPr>
      <xdr:spPr bwMode="auto">
        <a:xfrm>
          <a:off x="38100" y="5610225"/>
          <a:ext cx="8820150" cy="9525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476250</xdr:colOff>
      <xdr:row>2</xdr:row>
      <xdr:rowOff>0</xdr:rowOff>
    </xdr:from>
    <xdr:to>
      <xdr:col>14</xdr:col>
      <xdr:colOff>95250</xdr:colOff>
      <xdr:row>2</xdr:row>
      <xdr:rowOff>9525</xdr:rowOff>
    </xdr:to>
    <xdr:sp macro="" textlink="">
      <xdr:nvSpPr>
        <xdr:cNvPr id="15361" name="Line 1"/>
        <xdr:cNvSpPr>
          <a:spLocks noChangeShapeType="1"/>
        </xdr:cNvSpPr>
      </xdr:nvSpPr>
      <xdr:spPr bwMode="auto">
        <a:xfrm>
          <a:off x="609600" y="590550"/>
          <a:ext cx="6162675" cy="9525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542925</xdr:colOff>
      <xdr:row>35</xdr:row>
      <xdr:rowOff>0</xdr:rowOff>
    </xdr:from>
    <xdr:to>
      <xdr:col>14</xdr:col>
      <xdr:colOff>0</xdr:colOff>
      <xdr:row>35</xdr:row>
      <xdr:rowOff>0</xdr:rowOff>
    </xdr:to>
    <xdr:sp macro="" textlink="">
      <xdr:nvSpPr>
        <xdr:cNvPr id="15362" name="Line 2"/>
        <xdr:cNvSpPr>
          <a:spLocks noChangeShapeType="1"/>
        </xdr:cNvSpPr>
      </xdr:nvSpPr>
      <xdr:spPr bwMode="auto">
        <a:xfrm>
          <a:off x="676275" y="7581900"/>
          <a:ext cx="6000750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3</xdr:row>
      <xdr:rowOff>0</xdr:rowOff>
    </xdr:from>
    <xdr:to>
      <xdr:col>11</xdr:col>
      <xdr:colOff>685800</xdr:colOff>
      <xdr:row>4</xdr:row>
      <xdr:rowOff>0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 flipH="1">
          <a:off x="3019425" y="752475"/>
          <a:ext cx="6000750" cy="361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38100</xdr:colOff>
      <xdr:row>0</xdr:row>
      <xdr:rowOff>342900</xdr:rowOff>
    </xdr:from>
    <xdr:to>
      <xdr:col>8</xdr:col>
      <xdr:colOff>85725</xdr:colOff>
      <xdr:row>0</xdr:row>
      <xdr:rowOff>342900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3048000" y="342900"/>
          <a:ext cx="3057525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1</xdr:row>
      <xdr:rowOff>9525</xdr:rowOff>
    </xdr:from>
    <xdr:to>
      <xdr:col>9</xdr:col>
      <xdr:colOff>647700</xdr:colOff>
      <xdr:row>1</xdr:row>
      <xdr:rowOff>9525</xdr:rowOff>
    </xdr:to>
    <xdr:sp macro="" textlink="">
      <xdr:nvSpPr>
        <xdr:cNvPr id="5122" name="Line 2"/>
        <xdr:cNvSpPr>
          <a:spLocks noChangeShapeType="1"/>
        </xdr:cNvSpPr>
      </xdr:nvSpPr>
      <xdr:spPr bwMode="auto">
        <a:xfrm flipV="1">
          <a:off x="1895475" y="361950"/>
          <a:ext cx="4667250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114300</xdr:colOff>
      <xdr:row>27</xdr:row>
      <xdr:rowOff>9525</xdr:rowOff>
    </xdr:from>
    <xdr:to>
      <xdr:col>8</xdr:col>
      <xdr:colOff>485775</xdr:colOff>
      <xdr:row>27</xdr:row>
      <xdr:rowOff>9525</xdr:rowOff>
    </xdr:to>
    <xdr:sp macro="" textlink="">
      <xdr:nvSpPr>
        <xdr:cNvPr id="5123" name="Line 3"/>
        <xdr:cNvSpPr>
          <a:spLocks noChangeShapeType="1"/>
        </xdr:cNvSpPr>
      </xdr:nvSpPr>
      <xdr:spPr bwMode="auto">
        <a:xfrm flipV="1">
          <a:off x="2085975" y="5410200"/>
          <a:ext cx="3657600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276225</xdr:colOff>
      <xdr:row>1</xdr:row>
      <xdr:rowOff>0</xdr:rowOff>
    </xdr:from>
    <xdr:to>
      <xdr:col>24</xdr:col>
      <xdr:colOff>600075</xdr:colOff>
      <xdr:row>1</xdr:row>
      <xdr:rowOff>0</xdr:rowOff>
    </xdr:to>
    <xdr:sp macro="" textlink="">
      <xdr:nvSpPr>
        <xdr:cNvPr id="6145" name="Line 1"/>
        <xdr:cNvSpPr>
          <a:spLocks noChangeShapeType="1"/>
        </xdr:cNvSpPr>
      </xdr:nvSpPr>
      <xdr:spPr bwMode="auto">
        <a:xfrm>
          <a:off x="3362325" y="352425"/>
          <a:ext cx="5657850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209550</xdr:colOff>
      <xdr:row>27</xdr:row>
      <xdr:rowOff>9525</xdr:rowOff>
    </xdr:from>
    <xdr:to>
      <xdr:col>25</xdr:col>
      <xdr:colOff>85725</xdr:colOff>
      <xdr:row>27</xdr:row>
      <xdr:rowOff>9525</xdr:rowOff>
    </xdr:to>
    <xdr:sp macro="" textlink="">
      <xdr:nvSpPr>
        <xdr:cNvPr id="6146" name="Line 2"/>
        <xdr:cNvSpPr>
          <a:spLocks noChangeShapeType="1"/>
        </xdr:cNvSpPr>
      </xdr:nvSpPr>
      <xdr:spPr bwMode="auto">
        <a:xfrm>
          <a:off x="2628900" y="6362700"/>
          <a:ext cx="6762750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523875</xdr:colOff>
      <xdr:row>2</xdr:row>
      <xdr:rowOff>9525</xdr:rowOff>
    </xdr:from>
    <xdr:to>
      <xdr:col>19</xdr:col>
      <xdr:colOff>276225</xdr:colOff>
      <xdr:row>2</xdr:row>
      <xdr:rowOff>9525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2628900" y="561975"/>
          <a:ext cx="5200650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390525</xdr:colOff>
      <xdr:row>19</xdr:row>
      <xdr:rowOff>9525</xdr:rowOff>
    </xdr:from>
    <xdr:to>
      <xdr:col>19</xdr:col>
      <xdr:colOff>114300</xdr:colOff>
      <xdr:row>19</xdr:row>
      <xdr:rowOff>9525</xdr:rowOff>
    </xdr:to>
    <xdr:sp macro="" textlink="">
      <xdr:nvSpPr>
        <xdr:cNvPr id="7170" name="Line 2"/>
        <xdr:cNvSpPr>
          <a:spLocks noChangeShapeType="1"/>
        </xdr:cNvSpPr>
      </xdr:nvSpPr>
      <xdr:spPr bwMode="auto">
        <a:xfrm>
          <a:off x="2495550" y="3914775"/>
          <a:ext cx="5172075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2657475</xdr:colOff>
      <xdr:row>2</xdr:row>
      <xdr:rowOff>0</xdr:rowOff>
    </xdr:from>
    <xdr:to>
      <xdr:col>16</xdr:col>
      <xdr:colOff>523875</xdr:colOff>
      <xdr:row>2</xdr:row>
      <xdr:rowOff>0</xdr:rowOff>
    </xdr:to>
    <xdr:sp macro="" textlink="">
      <xdr:nvSpPr>
        <xdr:cNvPr id="8194" name="Line 2"/>
        <xdr:cNvSpPr>
          <a:spLocks noChangeShapeType="1"/>
        </xdr:cNvSpPr>
      </xdr:nvSpPr>
      <xdr:spPr bwMode="auto">
        <a:xfrm>
          <a:off x="3038475" y="514350"/>
          <a:ext cx="9144000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1647825</xdr:colOff>
      <xdr:row>1</xdr:row>
      <xdr:rowOff>247650</xdr:rowOff>
    </xdr:from>
    <xdr:to>
      <xdr:col>23</xdr:col>
      <xdr:colOff>800100</xdr:colOff>
      <xdr:row>2</xdr:row>
      <xdr:rowOff>0</xdr:rowOff>
    </xdr:to>
    <xdr:sp macro="" textlink="">
      <xdr:nvSpPr>
        <xdr:cNvPr id="9217" name="Line 1"/>
        <xdr:cNvSpPr>
          <a:spLocks noChangeShapeType="1"/>
        </xdr:cNvSpPr>
      </xdr:nvSpPr>
      <xdr:spPr bwMode="auto">
        <a:xfrm flipV="1">
          <a:off x="1990725" y="504825"/>
          <a:ext cx="7934325" cy="9525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2</xdr:row>
      <xdr:rowOff>9525</xdr:rowOff>
    </xdr:from>
    <xdr:to>
      <xdr:col>11</xdr:col>
      <xdr:colOff>790575</xdr:colOff>
      <xdr:row>2</xdr:row>
      <xdr:rowOff>9525</xdr:rowOff>
    </xdr:to>
    <xdr:sp macro="" textlink="">
      <xdr:nvSpPr>
        <xdr:cNvPr id="10241" name="Line 1"/>
        <xdr:cNvSpPr>
          <a:spLocks noChangeShapeType="1"/>
        </xdr:cNvSpPr>
      </xdr:nvSpPr>
      <xdr:spPr bwMode="auto">
        <a:xfrm>
          <a:off x="552450" y="600075"/>
          <a:ext cx="6515100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266700</xdr:colOff>
      <xdr:row>2</xdr:row>
      <xdr:rowOff>9525</xdr:rowOff>
    </xdr:from>
    <xdr:to>
      <xdr:col>18</xdr:col>
      <xdr:colOff>161925</xdr:colOff>
      <xdr:row>2</xdr:row>
      <xdr:rowOff>9525</xdr:rowOff>
    </xdr:to>
    <xdr:sp macro="" textlink="">
      <xdr:nvSpPr>
        <xdr:cNvPr id="11265" name="Line 1"/>
        <xdr:cNvSpPr>
          <a:spLocks noChangeShapeType="1"/>
        </xdr:cNvSpPr>
      </xdr:nvSpPr>
      <xdr:spPr bwMode="auto">
        <a:xfrm>
          <a:off x="2247900" y="600075"/>
          <a:ext cx="8753475" cy="0"/>
        </a:xfrm>
        <a:prstGeom prst="lin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tabSelected="1" zoomScaleNormal="100" workbookViewId="0"/>
  </sheetViews>
  <sheetFormatPr defaultRowHeight="13.5" x14ac:dyDescent="0.15"/>
  <cols>
    <col min="1" max="1" width="3.625" customWidth="1"/>
    <col min="2" max="2" width="16.375" customWidth="1"/>
    <col min="3" max="4" width="14.125" customWidth="1"/>
    <col min="5" max="5" width="13.625" style="144" customWidth="1"/>
    <col min="6" max="6" width="10.25" customWidth="1"/>
    <col min="7" max="7" width="15.375" customWidth="1"/>
    <col min="8" max="8" width="14.125" customWidth="1"/>
  </cols>
  <sheetData>
    <row r="1" spans="2:9" ht="27.75" customHeight="1" x14ac:dyDescent="0.15">
      <c r="B1" s="469" t="s">
        <v>206</v>
      </c>
      <c r="C1" s="469"/>
      <c r="D1" s="469"/>
      <c r="E1" s="469"/>
      <c r="F1" s="469"/>
      <c r="G1" s="469"/>
      <c r="H1" s="469"/>
    </row>
    <row r="2" spans="2:9" ht="10.5" customHeight="1" thickBot="1" x14ac:dyDescent="0.2">
      <c r="B2" s="9"/>
      <c r="C2" s="9"/>
      <c r="D2" s="9"/>
      <c r="E2" s="141"/>
      <c r="F2" s="9"/>
      <c r="G2" s="9"/>
      <c r="H2" s="9"/>
    </row>
    <row r="3" spans="2:9" ht="22.5" customHeight="1" x14ac:dyDescent="0.15">
      <c r="B3" s="459" t="s">
        <v>17</v>
      </c>
      <c r="C3" s="463" t="s">
        <v>11</v>
      </c>
      <c r="D3" s="463"/>
      <c r="E3" s="465" t="s">
        <v>0</v>
      </c>
      <c r="F3" s="466"/>
      <c r="G3" s="78" t="s">
        <v>15</v>
      </c>
      <c r="H3" s="456" t="s">
        <v>16</v>
      </c>
    </row>
    <row r="4" spans="2:9" ht="15.75" customHeight="1" x14ac:dyDescent="0.15">
      <c r="B4" s="460"/>
      <c r="C4" s="464"/>
      <c r="D4" s="464"/>
      <c r="E4" s="467" t="s">
        <v>1</v>
      </c>
      <c r="F4" s="468"/>
      <c r="G4" s="55" t="s">
        <v>209</v>
      </c>
      <c r="H4" s="457"/>
    </row>
    <row r="5" spans="2:9" ht="22.5" customHeight="1" x14ac:dyDescent="0.15">
      <c r="B5" s="461"/>
      <c r="C5" s="81" t="s">
        <v>12</v>
      </c>
      <c r="D5" s="81" t="s">
        <v>278</v>
      </c>
      <c r="E5" s="142" t="s">
        <v>13</v>
      </c>
      <c r="F5" s="81" t="s">
        <v>14</v>
      </c>
      <c r="G5" s="83" t="s">
        <v>253</v>
      </c>
      <c r="H5" s="458"/>
    </row>
    <row r="6" spans="2:9" ht="18" customHeight="1" x14ac:dyDescent="0.15">
      <c r="B6" s="84" t="s">
        <v>18</v>
      </c>
      <c r="C6" s="85">
        <f>SUM(C7:C9)</f>
        <v>12064101</v>
      </c>
      <c r="D6" s="85">
        <v>11773602</v>
      </c>
      <c r="E6" s="136">
        <f>C6-D6</f>
        <v>290499</v>
      </c>
      <c r="F6" s="86">
        <f>E6/D6*100</f>
        <v>2.4673757444832942</v>
      </c>
      <c r="G6" s="454" t="s">
        <v>543</v>
      </c>
      <c r="H6" s="88">
        <v>5516.5</v>
      </c>
    </row>
    <row r="7" spans="2:9" ht="18" customHeight="1" x14ac:dyDescent="0.15">
      <c r="B7" s="84" t="s">
        <v>2</v>
      </c>
      <c r="C7" s="85">
        <f>SUM(C11:C37)</f>
        <v>8134688</v>
      </c>
      <c r="D7" s="85">
        <v>7967614</v>
      </c>
      <c r="E7" s="137">
        <f>C7-D7</f>
        <v>167074</v>
      </c>
      <c r="F7" s="86">
        <f>E7/D7*100</f>
        <v>2.0969138314180382</v>
      </c>
      <c r="G7" s="453" t="s">
        <v>544</v>
      </c>
      <c r="H7" s="88">
        <v>13093.0114276517</v>
      </c>
      <c r="I7" s="148"/>
    </row>
    <row r="8" spans="2:9" ht="18" customHeight="1" x14ac:dyDescent="0.15">
      <c r="B8" s="84" t="s">
        <v>3</v>
      </c>
      <c r="C8" s="85">
        <f>SUM(C39:C49,C58:C77)</f>
        <v>3841419</v>
      </c>
      <c r="D8" s="85">
        <f>SUM(D39:D49,D58:D77)</f>
        <v>3712679</v>
      </c>
      <c r="E8" s="136">
        <f t="shared" ref="E8:E49" si="0">C8-D8</f>
        <v>128740</v>
      </c>
      <c r="F8" s="86">
        <f>E8/D8*100</f>
        <v>3.4675769168301382</v>
      </c>
      <c r="G8" s="87" t="s">
        <v>545</v>
      </c>
      <c r="H8" s="88">
        <v>4900.3</v>
      </c>
      <c r="I8" s="148"/>
    </row>
    <row r="9" spans="2:9" ht="18" customHeight="1" x14ac:dyDescent="0.15">
      <c r="B9" s="84" t="s">
        <v>25</v>
      </c>
      <c r="C9" s="85">
        <f>SUM(C79:C93)</f>
        <v>87994</v>
      </c>
      <c r="D9" s="85">
        <v>93309</v>
      </c>
      <c r="E9" s="136">
        <f t="shared" si="0"/>
        <v>-5315</v>
      </c>
      <c r="F9" s="86">
        <f t="shared" ref="F9:F49" si="1">E9/D9*100</f>
        <v>-5.6961279190646135</v>
      </c>
      <c r="G9" s="87" t="s">
        <v>546</v>
      </c>
      <c r="H9" s="88">
        <v>112.6</v>
      </c>
      <c r="I9" s="148"/>
    </row>
    <row r="10" spans="2:9" ht="18" customHeight="1" x14ac:dyDescent="0.15">
      <c r="B10" s="89" t="s">
        <v>4</v>
      </c>
      <c r="C10" s="90"/>
      <c r="D10" s="90"/>
      <c r="E10" s="138"/>
      <c r="F10" s="91"/>
      <c r="G10" s="92"/>
      <c r="H10" s="93"/>
      <c r="I10" s="148"/>
    </row>
    <row r="11" spans="2:9" ht="18" customHeight="1" x14ac:dyDescent="0.15">
      <c r="B11" s="94" t="s">
        <v>222</v>
      </c>
      <c r="C11" s="90">
        <v>36035</v>
      </c>
      <c r="D11" s="90">
        <v>34780</v>
      </c>
      <c r="E11" s="138">
        <f t="shared" si="0"/>
        <v>1255</v>
      </c>
      <c r="F11" s="95">
        <f t="shared" si="1"/>
        <v>3.6083956296722253</v>
      </c>
      <c r="G11" s="92" t="s">
        <v>254</v>
      </c>
      <c r="H11" s="96">
        <v>3095.7903780068727</v>
      </c>
      <c r="I11" s="148"/>
    </row>
    <row r="12" spans="2:9" ht="18" customHeight="1" x14ac:dyDescent="0.15">
      <c r="B12" s="94" t="s">
        <v>26</v>
      </c>
      <c r="C12" s="90">
        <v>72526</v>
      </c>
      <c r="D12" s="90">
        <v>63923</v>
      </c>
      <c r="E12" s="138">
        <f t="shared" si="0"/>
        <v>8603</v>
      </c>
      <c r="F12" s="95">
        <f t="shared" si="1"/>
        <v>13.458379612971857</v>
      </c>
      <c r="G12" s="92" t="s">
        <v>255</v>
      </c>
      <c r="H12" s="96">
        <v>7145.4187192118225</v>
      </c>
      <c r="I12" s="148"/>
    </row>
    <row r="13" spans="2:9" ht="18" customHeight="1" x14ac:dyDescent="0.15">
      <c r="B13" s="94" t="s">
        <v>27</v>
      </c>
      <c r="C13" s="90">
        <v>159398</v>
      </c>
      <c r="D13" s="90">
        <v>144885</v>
      </c>
      <c r="E13" s="138">
        <f t="shared" si="0"/>
        <v>14513</v>
      </c>
      <c r="F13" s="95">
        <f t="shared" si="1"/>
        <v>10.016909963074163</v>
      </c>
      <c r="G13" s="92" t="s">
        <v>256</v>
      </c>
      <c r="H13" s="96">
        <v>7836.6764995083577</v>
      </c>
      <c r="I13" s="148"/>
    </row>
    <row r="14" spans="2:9" ht="18" customHeight="1" x14ac:dyDescent="0.15">
      <c r="B14" s="94" t="s">
        <v>28</v>
      </c>
      <c r="C14" s="90">
        <v>286726</v>
      </c>
      <c r="D14" s="90">
        <v>279048</v>
      </c>
      <c r="E14" s="138">
        <f t="shared" si="0"/>
        <v>7678</v>
      </c>
      <c r="F14" s="95">
        <f t="shared" si="1"/>
        <v>2.7514979501734467</v>
      </c>
      <c r="G14" s="92">
        <v>18.23</v>
      </c>
      <c r="H14" s="96">
        <f>C14/G14</f>
        <v>15728.250137136587</v>
      </c>
    </row>
    <row r="15" spans="2:9" ht="18" customHeight="1" x14ac:dyDescent="0.15">
      <c r="B15" s="94" t="s">
        <v>29</v>
      </c>
      <c r="C15" s="90">
        <v>176017</v>
      </c>
      <c r="D15" s="90">
        <v>172474</v>
      </c>
      <c r="E15" s="138">
        <f t="shared" si="0"/>
        <v>3543</v>
      </c>
      <c r="F15" s="95">
        <f t="shared" si="1"/>
        <v>2.0542226654452267</v>
      </c>
      <c r="G15" s="92">
        <v>11.31</v>
      </c>
      <c r="H15" s="96">
        <f>C15/G15</f>
        <v>15562.953138815206</v>
      </c>
    </row>
    <row r="16" spans="2:9" ht="18" customHeight="1" x14ac:dyDescent="0.15">
      <c r="B16" s="89"/>
      <c r="C16" s="90"/>
      <c r="D16" s="90"/>
      <c r="E16" s="138"/>
      <c r="F16" s="91"/>
      <c r="G16" s="92"/>
      <c r="H16" s="93"/>
    </row>
    <row r="17" spans="2:8" ht="18" customHeight="1" x14ac:dyDescent="0.15">
      <c r="B17" s="94" t="s">
        <v>30</v>
      </c>
      <c r="C17" s="90">
        <v>156325</v>
      </c>
      <c r="D17" s="90">
        <v>153918</v>
      </c>
      <c r="E17" s="138">
        <f t="shared" si="0"/>
        <v>2407</v>
      </c>
      <c r="F17" s="95">
        <f t="shared" si="1"/>
        <v>1.5638196962018736</v>
      </c>
      <c r="G17" s="92">
        <v>10.08</v>
      </c>
      <c r="H17" s="96">
        <f>C17/G17</f>
        <v>15508.432539682539</v>
      </c>
    </row>
    <row r="18" spans="2:8" ht="18" customHeight="1" x14ac:dyDescent="0.15">
      <c r="B18" s="94" t="s">
        <v>31</v>
      </c>
      <c r="C18" s="90">
        <v>215979</v>
      </c>
      <c r="D18" s="90">
        <v>215681</v>
      </c>
      <c r="E18" s="138">
        <f t="shared" si="0"/>
        <v>298</v>
      </c>
      <c r="F18" s="95">
        <f t="shared" si="1"/>
        <v>0.13816701517518928</v>
      </c>
      <c r="G18" s="92">
        <v>13.75</v>
      </c>
      <c r="H18" s="96">
        <f>C18/G18</f>
        <v>15707.563636363637</v>
      </c>
    </row>
    <row r="19" spans="2:8" ht="18" customHeight="1" x14ac:dyDescent="0.15">
      <c r="B19" s="94" t="s">
        <v>32</v>
      </c>
      <c r="C19" s="90">
        <v>376840</v>
      </c>
      <c r="D19" s="90">
        <v>365604</v>
      </c>
      <c r="E19" s="138">
        <f t="shared" si="0"/>
        <v>11236</v>
      </c>
      <c r="F19" s="95">
        <f t="shared" si="1"/>
        <v>3.0732705331451515</v>
      </c>
      <c r="G19" s="92">
        <v>39.44</v>
      </c>
      <c r="H19" s="96">
        <f>C19/G19</f>
        <v>9554.7667342799195</v>
      </c>
    </row>
    <row r="20" spans="2:8" ht="18" customHeight="1" x14ac:dyDescent="0.15">
      <c r="B20" s="94" t="s">
        <v>33</v>
      </c>
      <c r="C20" s="90">
        <v>324608</v>
      </c>
      <c r="D20" s="90">
        <v>325377</v>
      </c>
      <c r="E20" s="138">
        <f t="shared" si="0"/>
        <v>-769</v>
      </c>
      <c r="F20" s="95">
        <f t="shared" si="1"/>
        <v>-0.23634122878998823</v>
      </c>
      <c r="G20" s="92">
        <v>22.72</v>
      </c>
      <c r="H20" s="96">
        <f>C20/G20</f>
        <v>14287.323943661973</v>
      </c>
    </row>
    <row r="21" spans="2:8" ht="18" customHeight="1" x14ac:dyDescent="0.15">
      <c r="B21" s="94" t="s">
        <v>34</v>
      </c>
      <c r="C21" s="90">
        <v>250140</v>
      </c>
      <c r="D21" s="90">
        <v>243100</v>
      </c>
      <c r="E21" s="138">
        <f t="shared" si="0"/>
        <v>7040</v>
      </c>
      <c r="F21" s="95">
        <f t="shared" si="1"/>
        <v>2.8959276018099547</v>
      </c>
      <c r="G21" s="92">
        <v>14.7</v>
      </c>
      <c r="H21" s="96">
        <f>C21/G21</f>
        <v>17016.326530612245</v>
      </c>
    </row>
    <row r="22" spans="2:8" ht="18" customHeight="1" x14ac:dyDescent="0.15">
      <c r="B22" s="89"/>
      <c r="C22" s="90"/>
      <c r="D22" s="90"/>
      <c r="E22" s="138"/>
      <c r="F22" s="91"/>
      <c r="G22" s="92"/>
      <c r="H22" s="93"/>
    </row>
    <row r="23" spans="2:8" ht="18" customHeight="1" x14ac:dyDescent="0.15">
      <c r="B23" s="94" t="s">
        <v>35</v>
      </c>
      <c r="C23" s="90">
        <v>650331</v>
      </c>
      <c r="D23" s="90">
        <v>636276</v>
      </c>
      <c r="E23" s="138">
        <f t="shared" si="0"/>
        <v>14055</v>
      </c>
      <c r="F23" s="95">
        <f t="shared" si="1"/>
        <v>2.2089470607095034</v>
      </c>
      <c r="G23" s="92">
        <v>59.46</v>
      </c>
      <c r="H23" s="96">
        <f>C23/G23</f>
        <v>10937.28557013118</v>
      </c>
    </row>
    <row r="24" spans="2:8" ht="18" customHeight="1" x14ac:dyDescent="0.15">
      <c r="B24" s="94" t="s">
        <v>5</v>
      </c>
      <c r="C24" s="90">
        <v>814901</v>
      </c>
      <c r="D24" s="90">
        <v>781104</v>
      </c>
      <c r="E24" s="138">
        <f t="shared" si="0"/>
        <v>33797</v>
      </c>
      <c r="F24" s="95">
        <f t="shared" si="1"/>
        <v>4.3268245969806838</v>
      </c>
      <c r="G24" s="92">
        <v>58.08</v>
      </c>
      <c r="H24" s="96">
        <f>C24/G24</f>
        <v>14030.664600550965</v>
      </c>
    </row>
    <row r="25" spans="2:8" ht="18" customHeight="1" x14ac:dyDescent="0.15">
      <c r="B25" s="94" t="s">
        <v>36</v>
      </c>
      <c r="C25" s="90">
        <v>196682</v>
      </c>
      <c r="D25" s="90">
        <v>188472</v>
      </c>
      <c r="E25" s="138">
        <f t="shared" si="0"/>
        <v>8210</v>
      </c>
      <c r="F25" s="95">
        <f t="shared" si="1"/>
        <v>4.3560847234602491</v>
      </c>
      <c r="G25" s="92">
        <v>15.11</v>
      </c>
      <c r="H25" s="96">
        <f>C25/G25</f>
        <v>13016.677696889477</v>
      </c>
    </row>
    <row r="26" spans="2:8" ht="18" customHeight="1" x14ac:dyDescent="0.15">
      <c r="B26" s="94" t="s">
        <v>37</v>
      </c>
      <c r="C26" s="90">
        <v>309526</v>
      </c>
      <c r="D26" s="90">
        <v>306581</v>
      </c>
      <c r="E26" s="138">
        <f t="shared" si="0"/>
        <v>2945</v>
      </c>
      <c r="F26" s="95">
        <f t="shared" si="1"/>
        <v>0.96059442692143349</v>
      </c>
      <c r="G26" s="92">
        <v>15.59</v>
      </c>
      <c r="H26" s="96">
        <f>C26/G26</f>
        <v>19854.137267479153</v>
      </c>
    </row>
    <row r="27" spans="2:8" ht="18" customHeight="1" x14ac:dyDescent="0.15">
      <c r="B27" s="94" t="s">
        <v>38</v>
      </c>
      <c r="C27" s="90">
        <v>522103</v>
      </c>
      <c r="D27" s="90">
        <v>515803</v>
      </c>
      <c r="E27" s="138">
        <f t="shared" si="0"/>
        <v>6300</v>
      </c>
      <c r="F27" s="95">
        <f t="shared" si="1"/>
        <v>1.221396540927447</v>
      </c>
      <c r="G27" s="92">
        <v>34.020000000000003</v>
      </c>
      <c r="H27" s="96">
        <f>C27/G27</f>
        <v>15346.94297472075</v>
      </c>
    </row>
    <row r="28" spans="2:8" ht="18" customHeight="1" x14ac:dyDescent="0.15">
      <c r="B28" s="89"/>
      <c r="C28" s="90"/>
      <c r="D28" s="90"/>
      <c r="E28" s="138"/>
      <c r="F28" s="91"/>
      <c r="G28" s="92"/>
      <c r="H28" s="93"/>
    </row>
    <row r="29" spans="2:8" ht="18" customHeight="1" x14ac:dyDescent="0.15">
      <c r="B29" s="94" t="s">
        <v>39</v>
      </c>
      <c r="C29" s="90">
        <v>249017</v>
      </c>
      <c r="D29" s="90">
        <v>246252</v>
      </c>
      <c r="E29" s="138">
        <f t="shared" si="0"/>
        <v>2765</v>
      </c>
      <c r="F29" s="95">
        <f t="shared" si="1"/>
        <v>1.1228335201338466</v>
      </c>
      <c r="G29" s="92">
        <v>13.01</v>
      </c>
      <c r="H29" s="96">
        <f>C29/G29</f>
        <v>19140.43043812452</v>
      </c>
    </row>
    <row r="30" spans="2:8" ht="18" customHeight="1" x14ac:dyDescent="0.15">
      <c r="B30" s="94" t="s">
        <v>40</v>
      </c>
      <c r="C30" s="90">
        <v>326764</v>
      </c>
      <c r="D30" s="90">
        <v>334127</v>
      </c>
      <c r="E30" s="138">
        <f t="shared" si="0"/>
        <v>-7363</v>
      </c>
      <c r="F30" s="95">
        <f t="shared" si="1"/>
        <v>-2.2036531019642229</v>
      </c>
      <c r="G30" s="92">
        <v>20.59</v>
      </c>
      <c r="H30" s="96">
        <f>C30/G30</f>
        <v>15870.033997085964</v>
      </c>
    </row>
    <row r="31" spans="2:8" ht="18" customHeight="1" x14ac:dyDescent="0.15">
      <c r="B31" s="94" t="s">
        <v>41</v>
      </c>
      <c r="C31" s="90">
        <v>180468</v>
      </c>
      <c r="D31" s="90">
        <v>176886</v>
      </c>
      <c r="E31" s="138">
        <f t="shared" si="0"/>
        <v>3582</v>
      </c>
      <c r="F31" s="95">
        <f t="shared" si="1"/>
        <v>2.0250330721481631</v>
      </c>
      <c r="G31" s="92">
        <v>10.199999999999999</v>
      </c>
      <c r="H31" s="96">
        <f>C31/G31</f>
        <v>17692.941176470591</v>
      </c>
    </row>
    <row r="32" spans="2:8" ht="18" customHeight="1" x14ac:dyDescent="0.15">
      <c r="B32" s="94" t="s">
        <v>42</v>
      </c>
      <c r="C32" s="90">
        <v>513575</v>
      </c>
      <c r="D32" s="90">
        <v>511415</v>
      </c>
      <c r="E32" s="138">
        <f t="shared" si="0"/>
        <v>2160</v>
      </c>
      <c r="F32" s="95">
        <f t="shared" si="1"/>
        <v>0.42235757652786876</v>
      </c>
      <c r="G32" s="92">
        <v>32.17</v>
      </c>
      <c r="H32" s="96">
        <f>C32/G32</f>
        <v>15964.407833385141</v>
      </c>
    </row>
    <row r="33" spans="2:9" ht="18" customHeight="1" x14ac:dyDescent="0.15">
      <c r="B33" s="94" t="s">
        <v>43</v>
      </c>
      <c r="C33" s="90">
        <v>658132</v>
      </c>
      <c r="D33" s="90">
        <v>635746</v>
      </c>
      <c r="E33" s="138">
        <f t="shared" si="0"/>
        <v>22386</v>
      </c>
      <c r="F33" s="95">
        <f t="shared" si="1"/>
        <v>3.5212175931897329</v>
      </c>
      <c r="G33" s="92">
        <v>48.16</v>
      </c>
      <c r="H33" s="96">
        <f>C33/G33</f>
        <v>13665.531561461796</v>
      </c>
    </row>
    <row r="34" spans="2:9" ht="18" customHeight="1" x14ac:dyDescent="0.15">
      <c r="B34" s="94"/>
      <c r="C34" s="90"/>
      <c r="D34" s="90"/>
      <c r="E34" s="138"/>
      <c r="F34" s="91"/>
      <c r="G34" s="92"/>
      <c r="H34" s="93"/>
    </row>
    <row r="35" spans="2:9" ht="18" customHeight="1" x14ac:dyDescent="0.15">
      <c r="B35" s="94" t="s">
        <v>44</v>
      </c>
      <c r="C35" s="90">
        <v>617123</v>
      </c>
      <c r="D35" s="90">
        <v>622270</v>
      </c>
      <c r="E35" s="138">
        <f t="shared" si="0"/>
        <v>-5147</v>
      </c>
      <c r="F35" s="95">
        <f t="shared" si="1"/>
        <v>-0.82713291657961974</v>
      </c>
      <c r="G35" s="92">
        <v>53.2</v>
      </c>
      <c r="H35" s="96">
        <f>C35/G35</f>
        <v>11600.056390977443</v>
      </c>
    </row>
    <row r="36" spans="2:9" ht="18" customHeight="1" x14ac:dyDescent="0.15">
      <c r="B36" s="94" t="s">
        <v>45</v>
      </c>
      <c r="C36" s="90">
        <v>421519</v>
      </c>
      <c r="D36" s="90">
        <v>424478</v>
      </c>
      <c r="E36" s="138">
        <f t="shared" si="0"/>
        <v>-2959</v>
      </c>
      <c r="F36" s="95">
        <f t="shared" si="1"/>
        <v>-0.69709148648457631</v>
      </c>
      <c r="G36" s="92" t="s">
        <v>257</v>
      </c>
      <c r="H36" s="96">
        <f>421519/34.79</f>
        <v>12116.096579476862</v>
      </c>
    </row>
    <row r="37" spans="2:9" ht="18" customHeight="1" x14ac:dyDescent="0.15">
      <c r="B37" s="94" t="s">
        <v>6</v>
      </c>
      <c r="C37" s="90">
        <v>619953</v>
      </c>
      <c r="D37" s="90">
        <v>589414</v>
      </c>
      <c r="E37" s="138">
        <f t="shared" si="0"/>
        <v>30539</v>
      </c>
      <c r="F37" s="95">
        <f t="shared" si="1"/>
        <v>5.1812478156270467</v>
      </c>
      <c r="G37" s="92" t="s">
        <v>258</v>
      </c>
      <c r="H37" s="96">
        <f>619953/49.76</f>
        <v>12458.862540192926</v>
      </c>
    </row>
    <row r="38" spans="2:9" ht="18" customHeight="1" x14ac:dyDescent="0.15">
      <c r="B38" s="89" t="s">
        <v>10</v>
      </c>
      <c r="C38" s="90"/>
      <c r="D38" s="90"/>
      <c r="E38" s="138"/>
      <c r="F38" s="91"/>
      <c r="G38" s="92"/>
      <c r="H38" s="93"/>
    </row>
    <row r="39" spans="2:9" ht="18" customHeight="1" x14ac:dyDescent="0.15">
      <c r="B39" s="94" t="s">
        <v>7</v>
      </c>
      <c r="C39" s="90">
        <v>536046</v>
      </c>
      <c r="D39" s="90">
        <v>503363</v>
      </c>
      <c r="E39" s="138">
        <f t="shared" si="0"/>
        <v>32683</v>
      </c>
      <c r="F39" s="95">
        <f t="shared" si="1"/>
        <v>6.492928562488701</v>
      </c>
      <c r="G39" s="92">
        <v>186.31</v>
      </c>
      <c r="H39" s="96">
        <f>C39/G39</f>
        <v>2877.1724545112984</v>
      </c>
      <c r="I39" s="209"/>
    </row>
    <row r="40" spans="2:9" ht="18" customHeight="1" x14ac:dyDescent="0.15">
      <c r="B40" s="94" t="s">
        <v>46</v>
      </c>
      <c r="C40" s="90">
        <v>164709</v>
      </c>
      <c r="D40" s="90">
        <v>157884</v>
      </c>
      <c r="E40" s="138">
        <f t="shared" si="0"/>
        <v>6825</v>
      </c>
      <c r="F40" s="95">
        <f t="shared" si="1"/>
        <v>4.3227939499885997</v>
      </c>
      <c r="G40" s="92">
        <v>24.38</v>
      </c>
      <c r="H40" s="96">
        <f>C40/G40</f>
        <v>6755.9064807219038</v>
      </c>
    </row>
    <row r="41" spans="2:9" ht="18" customHeight="1" x14ac:dyDescent="0.15">
      <c r="B41" s="94" t="s">
        <v>8</v>
      </c>
      <c r="C41" s="90">
        <v>135746</v>
      </c>
      <c r="D41" s="90">
        <v>135051</v>
      </c>
      <c r="E41" s="138">
        <f t="shared" si="0"/>
        <v>695</v>
      </c>
      <c r="F41" s="95">
        <f t="shared" si="1"/>
        <v>0.51462040266269782</v>
      </c>
      <c r="G41" s="92">
        <v>10.73</v>
      </c>
      <c r="H41" s="96">
        <f>C41/G41</f>
        <v>12651.071761416588</v>
      </c>
    </row>
    <row r="42" spans="2:9" ht="18" customHeight="1" x14ac:dyDescent="0.15">
      <c r="B42" s="94" t="s">
        <v>47</v>
      </c>
      <c r="C42" s="90">
        <v>171612</v>
      </c>
      <c r="D42" s="90">
        <v>165721</v>
      </c>
      <c r="E42" s="138">
        <f t="shared" si="0"/>
        <v>5891</v>
      </c>
      <c r="F42" s="95">
        <f t="shared" si="1"/>
        <v>3.5547697636388866</v>
      </c>
      <c r="G42" s="92">
        <v>16.5</v>
      </c>
      <c r="H42" s="96">
        <f>C42/G42</f>
        <v>10400.727272727272</v>
      </c>
    </row>
    <row r="43" spans="2:9" ht="18" customHeight="1" x14ac:dyDescent="0.15">
      <c r="B43" s="94" t="s">
        <v>48</v>
      </c>
      <c r="C43" s="90">
        <v>141394</v>
      </c>
      <c r="D43" s="90">
        <v>137234</v>
      </c>
      <c r="E43" s="138">
        <f t="shared" si="0"/>
        <v>4160</v>
      </c>
      <c r="F43" s="95">
        <f t="shared" si="1"/>
        <v>3.0313187694011687</v>
      </c>
      <c r="G43" s="92">
        <v>103.26</v>
      </c>
      <c r="H43" s="96">
        <f>C43/G43</f>
        <v>1369.3007941119504</v>
      </c>
    </row>
    <row r="44" spans="2:9" ht="18" customHeight="1" x14ac:dyDescent="0.15">
      <c r="B44" s="89"/>
      <c r="C44" s="90"/>
      <c r="D44" s="90"/>
      <c r="E44" s="138"/>
      <c r="F44" s="91"/>
      <c r="G44" s="92"/>
      <c r="H44" s="93"/>
    </row>
    <row r="45" spans="2:9" ht="18" customHeight="1" x14ac:dyDescent="0.15">
      <c r="B45" s="94" t="s">
        <v>49</v>
      </c>
      <c r="C45" s="90">
        <v>226769</v>
      </c>
      <c r="D45" s="90">
        <v>216211</v>
      </c>
      <c r="E45" s="138">
        <f t="shared" si="0"/>
        <v>10558</v>
      </c>
      <c r="F45" s="95">
        <f t="shared" si="1"/>
        <v>4.883192807026469</v>
      </c>
      <c r="G45" s="92">
        <v>29.34</v>
      </c>
      <c r="H45" s="96">
        <f>C45/G45</f>
        <v>7729.0047716428089</v>
      </c>
    </row>
    <row r="46" spans="2:9" ht="18" customHeight="1" x14ac:dyDescent="0.15">
      <c r="B46" s="94" t="s">
        <v>50</v>
      </c>
      <c r="C46" s="90">
        <v>106532</v>
      </c>
      <c r="D46" s="90">
        <v>107292</v>
      </c>
      <c r="E46" s="138">
        <f t="shared" si="0"/>
        <v>-760</v>
      </c>
      <c r="F46" s="95">
        <f t="shared" si="1"/>
        <v>-0.70834731387242289</v>
      </c>
      <c r="G46" s="92">
        <v>17.329999999999998</v>
      </c>
      <c r="H46" s="96">
        <f>C46/G46</f>
        <v>6147.2590882862096</v>
      </c>
    </row>
    <row r="47" spans="2:9" ht="18" customHeight="1" x14ac:dyDescent="0.15">
      <c r="B47" s="94" t="s">
        <v>51</v>
      </c>
      <c r="C47" s="90">
        <v>204759</v>
      </c>
      <c r="D47" s="90">
        <v>198574</v>
      </c>
      <c r="E47" s="138">
        <f t="shared" si="0"/>
        <v>6185</v>
      </c>
      <c r="F47" s="95">
        <f t="shared" si="1"/>
        <v>3.1147078670923687</v>
      </c>
      <c r="G47" s="92">
        <v>21.53</v>
      </c>
      <c r="H47" s="96">
        <f>C47/G47</f>
        <v>9510.4040873200174</v>
      </c>
    </row>
    <row r="48" spans="2:9" ht="18" customHeight="1" x14ac:dyDescent="0.15">
      <c r="B48" s="94" t="s">
        <v>52</v>
      </c>
      <c r="C48" s="90">
        <v>377494</v>
      </c>
      <c r="D48" s="90">
        <v>360522</v>
      </c>
      <c r="E48" s="138">
        <f t="shared" si="0"/>
        <v>16972</v>
      </c>
      <c r="F48" s="95">
        <v>4.7</v>
      </c>
      <c r="G48" s="92">
        <v>71.62</v>
      </c>
      <c r="H48" s="96">
        <f>C48/G48</f>
        <v>5270.7902820441213</v>
      </c>
    </row>
    <row r="49" spans="2:8" ht="18" customHeight="1" thickBot="1" x14ac:dyDescent="0.2">
      <c r="B49" s="97" t="s">
        <v>9</v>
      </c>
      <c r="C49" s="98">
        <v>111825</v>
      </c>
      <c r="D49" s="98">
        <v>109279</v>
      </c>
      <c r="E49" s="139">
        <f t="shared" si="0"/>
        <v>2546</v>
      </c>
      <c r="F49" s="99">
        <f t="shared" si="1"/>
        <v>2.3298163416575921</v>
      </c>
      <c r="G49" s="100">
        <v>11.33</v>
      </c>
      <c r="H49" s="101">
        <f>C49/G49</f>
        <v>9869.8146513680495</v>
      </c>
    </row>
    <row r="50" spans="2:8" ht="14.25" customHeight="1" x14ac:dyDescent="0.15">
      <c r="B50" s="5"/>
      <c r="C50" s="4"/>
      <c r="D50" s="4"/>
      <c r="E50" s="143"/>
      <c r="F50" s="4"/>
      <c r="G50" s="4"/>
      <c r="H50" s="4"/>
    </row>
    <row r="51" spans="2:8" x14ac:dyDescent="0.15">
      <c r="B51" s="462" t="s">
        <v>306</v>
      </c>
      <c r="C51" s="462"/>
      <c r="D51" s="462"/>
    </row>
    <row r="54" spans="2:8" ht="14.25" thickBot="1" x14ac:dyDescent="0.2"/>
    <row r="55" spans="2:8" ht="22.5" customHeight="1" x14ac:dyDescent="0.15">
      <c r="B55" s="459" t="s">
        <v>17</v>
      </c>
      <c r="C55" s="463" t="s">
        <v>11</v>
      </c>
      <c r="D55" s="463"/>
      <c r="E55" s="465" t="s">
        <v>0</v>
      </c>
      <c r="F55" s="466"/>
      <c r="G55" s="78" t="s">
        <v>15</v>
      </c>
      <c r="H55" s="456" t="s">
        <v>16</v>
      </c>
    </row>
    <row r="56" spans="2:8" x14ac:dyDescent="0.15">
      <c r="B56" s="460"/>
      <c r="C56" s="464"/>
      <c r="D56" s="464"/>
      <c r="E56" s="467" t="s">
        <v>1</v>
      </c>
      <c r="F56" s="468"/>
      <c r="G56" s="55" t="s">
        <v>209</v>
      </c>
      <c r="H56" s="457"/>
    </row>
    <row r="57" spans="2:8" ht="22.5" customHeight="1" x14ac:dyDescent="0.15">
      <c r="B57" s="461"/>
      <c r="C57" s="81" t="s">
        <v>12</v>
      </c>
      <c r="D57" s="81" t="s">
        <v>278</v>
      </c>
      <c r="E57" s="142" t="s">
        <v>13</v>
      </c>
      <c r="F57" s="81" t="s">
        <v>14</v>
      </c>
      <c r="G57" s="83" t="s">
        <v>210</v>
      </c>
      <c r="H57" s="458"/>
    </row>
    <row r="58" spans="2:8" ht="18" customHeight="1" x14ac:dyDescent="0.15">
      <c r="B58" s="53" t="s">
        <v>53</v>
      </c>
      <c r="C58" s="102">
        <v>178623</v>
      </c>
      <c r="D58" s="102">
        <v>172946</v>
      </c>
      <c r="E58" s="140">
        <f>C58-D58</f>
        <v>5677</v>
      </c>
      <c r="F58" s="103">
        <f>E58/D58*100</f>
        <v>3.2825274941311164</v>
      </c>
      <c r="G58" s="104">
        <v>20.46</v>
      </c>
      <c r="H58" s="105">
        <f>C58/G58</f>
        <v>8730.3519061583575</v>
      </c>
    </row>
    <row r="59" spans="2:8" ht="18" customHeight="1" x14ac:dyDescent="0.15">
      <c r="B59" s="53" t="s">
        <v>54</v>
      </c>
      <c r="C59" s="102">
        <v>167942</v>
      </c>
      <c r="D59" s="102">
        <v>166537</v>
      </c>
      <c r="E59" s="140">
        <f t="shared" ref="E59:E93" si="2">C59-D59</f>
        <v>1405</v>
      </c>
      <c r="F59" s="103">
        <f>E59/D59*100</f>
        <v>0.84365636465169902</v>
      </c>
      <c r="G59" s="104">
        <v>27.53</v>
      </c>
      <c r="H59" s="106">
        <f>C59/G59</f>
        <v>6100.3269160915361</v>
      </c>
    </row>
    <row r="60" spans="2:8" ht="18" customHeight="1" x14ac:dyDescent="0.15">
      <c r="B60" s="53" t="s">
        <v>19</v>
      </c>
      <c r="C60" s="102">
        <v>142290</v>
      </c>
      <c r="D60" s="102">
        <v>135112</v>
      </c>
      <c r="E60" s="140">
        <f t="shared" si="2"/>
        <v>7178</v>
      </c>
      <c r="F60" s="103">
        <f>E60/D60*100</f>
        <v>5.3126295221741966</v>
      </c>
      <c r="G60" s="104">
        <v>17.170000000000002</v>
      </c>
      <c r="H60" s="106">
        <f>C60/G60</f>
        <v>8287.1287128712866</v>
      </c>
    </row>
    <row r="61" spans="2:8" ht="18" customHeight="1" x14ac:dyDescent="0.15">
      <c r="B61" s="53" t="s">
        <v>20</v>
      </c>
      <c r="C61" s="102">
        <v>111404</v>
      </c>
      <c r="D61" s="102">
        <v>105786</v>
      </c>
      <c r="E61" s="140">
        <f t="shared" si="2"/>
        <v>5618</v>
      </c>
      <c r="F61" s="103">
        <f>E61/D61*100</f>
        <v>5.3107216455863728</v>
      </c>
      <c r="G61" s="104">
        <v>11.48</v>
      </c>
      <c r="H61" s="106">
        <f>C61/G61</f>
        <v>9704.1811846689889</v>
      </c>
    </row>
    <row r="62" spans="2:8" ht="18" customHeight="1" x14ac:dyDescent="0.15">
      <c r="B62" s="53" t="s">
        <v>55</v>
      </c>
      <c r="C62" s="102">
        <v>72187</v>
      </c>
      <c r="D62" s="102">
        <v>66719</v>
      </c>
      <c r="E62" s="140">
        <f t="shared" si="2"/>
        <v>5468</v>
      </c>
      <c r="F62" s="103">
        <f>E62/D62*100</f>
        <v>8.1955664803129551</v>
      </c>
      <c r="G62" s="104">
        <v>8.15</v>
      </c>
      <c r="H62" s="106">
        <f>C62/G62</f>
        <v>8857.3006134969328</v>
      </c>
    </row>
    <row r="63" spans="2:8" ht="18" customHeight="1" x14ac:dyDescent="0.15">
      <c r="B63" s="107"/>
      <c r="C63" s="102"/>
      <c r="D63" s="102"/>
      <c r="E63" s="140"/>
      <c r="F63" s="108"/>
      <c r="G63" s="104"/>
      <c r="H63" s="109"/>
    </row>
    <row r="64" spans="2:8" ht="18" customHeight="1" x14ac:dyDescent="0.15">
      <c r="B64" s="53" t="s">
        <v>56</v>
      </c>
      <c r="C64" s="102">
        <v>78165</v>
      </c>
      <c r="D64" s="102">
        <v>74813</v>
      </c>
      <c r="E64" s="140">
        <f t="shared" si="2"/>
        <v>3352</v>
      </c>
      <c r="F64" s="103">
        <f>E64/D64*100</f>
        <v>4.4805047251146188</v>
      </c>
      <c r="G64" s="104">
        <v>6.8</v>
      </c>
      <c r="H64" s="106">
        <f>C64/G64</f>
        <v>11494.85294117647</v>
      </c>
    </row>
    <row r="65" spans="2:8" ht="18" customHeight="1" x14ac:dyDescent="0.15">
      <c r="B65" s="53" t="s">
        <v>57</v>
      </c>
      <c r="C65" s="102">
        <v>102720</v>
      </c>
      <c r="D65" s="102">
        <v>100260</v>
      </c>
      <c r="E65" s="140">
        <f t="shared" si="2"/>
        <v>2460</v>
      </c>
      <c r="F65" s="103">
        <f>E65/D65*100</f>
        <v>2.4536205864751648</v>
      </c>
      <c r="G65" s="104">
        <v>9.0500000000000007</v>
      </c>
      <c r="H65" s="106">
        <f>C65/G65</f>
        <v>11350.276243093922</v>
      </c>
    </row>
    <row r="66" spans="2:8" ht="18" customHeight="1" x14ac:dyDescent="0.15">
      <c r="B66" s="53" t="s">
        <v>58</v>
      </c>
      <c r="C66" s="102">
        <v>61427</v>
      </c>
      <c r="D66" s="102">
        <v>61497</v>
      </c>
      <c r="E66" s="140">
        <f t="shared" si="2"/>
        <v>-70</v>
      </c>
      <c r="F66" s="103">
        <f>E66/D66*100</f>
        <v>-0.11382669073288128</v>
      </c>
      <c r="G66" s="104">
        <v>10.24</v>
      </c>
      <c r="H66" s="106">
        <f>C66/G66</f>
        <v>5998.73046875</v>
      </c>
    </row>
    <row r="67" spans="2:8" ht="18" customHeight="1" x14ac:dyDescent="0.15">
      <c r="B67" s="53" t="s">
        <v>59</v>
      </c>
      <c r="C67" s="102">
        <v>75711</v>
      </c>
      <c r="D67" s="102">
        <v>74656</v>
      </c>
      <c r="E67" s="140">
        <f t="shared" si="2"/>
        <v>1055</v>
      </c>
      <c r="F67" s="103">
        <f>E67/D67*100</f>
        <v>1.4131483069009858</v>
      </c>
      <c r="G67" s="104">
        <v>6.39</v>
      </c>
      <c r="H67" s="106">
        <f>C67/G67</f>
        <v>11848.356807511738</v>
      </c>
    </row>
    <row r="68" spans="2:8" ht="18" customHeight="1" x14ac:dyDescent="0.15">
      <c r="B68" s="53" t="s">
        <v>60</v>
      </c>
      <c r="C68" s="102">
        <v>77212</v>
      </c>
      <c r="D68" s="102">
        <v>76355</v>
      </c>
      <c r="E68" s="140">
        <f t="shared" si="2"/>
        <v>857</v>
      </c>
      <c r="F68" s="103">
        <f>E68/D68*100</f>
        <v>1.1223888415951804</v>
      </c>
      <c r="G68" s="104">
        <v>13.54</v>
      </c>
      <c r="H68" s="106">
        <f>C68/G68</f>
        <v>5702.5110782865586</v>
      </c>
    </row>
    <row r="69" spans="2:8" ht="18" customHeight="1" x14ac:dyDescent="0.15">
      <c r="B69" s="110"/>
      <c r="C69" s="102"/>
      <c r="D69" s="102"/>
      <c r="E69" s="140"/>
      <c r="F69" s="108"/>
      <c r="G69" s="104"/>
      <c r="H69" s="109"/>
    </row>
    <row r="70" spans="2:8" ht="18" customHeight="1" x14ac:dyDescent="0.15">
      <c r="B70" s="53" t="s">
        <v>61</v>
      </c>
      <c r="C70" s="102">
        <v>68037</v>
      </c>
      <c r="D70" s="102">
        <v>67386</v>
      </c>
      <c r="E70" s="140">
        <f t="shared" si="2"/>
        <v>651</v>
      </c>
      <c r="F70" s="103">
        <f t="shared" ref="F70:F93" si="3">E70/D70*100</f>
        <v>0.96607603953343424</v>
      </c>
      <c r="G70" s="104">
        <v>10.19</v>
      </c>
      <c r="H70" s="106">
        <f>C70/G70</f>
        <v>6676.8400392541707</v>
      </c>
    </row>
    <row r="71" spans="2:8" ht="18" customHeight="1" x14ac:dyDescent="0.15">
      <c r="B71" s="53" t="s">
        <v>21</v>
      </c>
      <c r="C71" s="102">
        <v>113302</v>
      </c>
      <c r="D71" s="102">
        <v>111097</v>
      </c>
      <c r="E71" s="140">
        <f t="shared" si="2"/>
        <v>2205</v>
      </c>
      <c r="F71" s="103">
        <f t="shared" si="3"/>
        <v>1.9847520635120661</v>
      </c>
      <c r="G71" s="104">
        <v>12.92</v>
      </c>
      <c r="H71" s="106">
        <f>C71/G71</f>
        <v>8769.5046439628477</v>
      </c>
    </row>
    <row r="72" spans="2:8" ht="18" customHeight="1" x14ac:dyDescent="0.15">
      <c r="B72" s="53" t="s">
        <v>22</v>
      </c>
      <c r="C72" s="102">
        <v>66052</v>
      </c>
      <c r="D72" s="102">
        <v>67015</v>
      </c>
      <c r="E72" s="140">
        <f t="shared" si="2"/>
        <v>-963</v>
      </c>
      <c r="F72" s="103">
        <f t="shared" si="3"/>
        <v>-1.4369917182720287</v>
      </c>
      <c r="G72" s="104">
        <v>15.37</v>
      </c>
      <c r="H72" s="106">
        <f>C72/G72</f>
        <v>4297.4625894599876</v>
      </c>
    </row>
    <row r="73" spans="2:8" ht="18" customHeight="1" x14ac:dyDescent="0.15">
      <c r="B73" s="53" t="s">
        <v>62</v>
      </c>
      <c r="C73" s="102">
        <v>145862</v>
      </c>
      <c r="D73" s="102">
        <v>148113</v>
      </c>
      <c r="E73" s="140">
        <f t="shared" si="2"/>
        <v>-2251</v>
      </c>
      <c r="F73" s="103">
        <f t="shared" si="3"/>
        <v>-1.5197855691262752</v>
      </c>
      <c r="G73" s="104">
        <v>21.08</v>
      </c>
      <c r="H73" s="106">
        <f>C73/G73</f>
        <v>6919.4497153700195</v>
      </c>
    </row>
    <row r="74" spans="2:8" ht="18" customHeight="1" x14ac:dyDescent="0.15">
      <c r="B74" s="53" t="s">
        <v>63</v>
      </c>
      <c r="C74" s="102">
        <v>69235</v>
      </c>
      <c r="D74" s="102">
        <v>62806</v>
      </c>
      <c r="E74" s="140">
        <f t="shared" si="2"/>
        <v>6429</v>
      </c>
      <c r="F74" s="103">
        <f t="shared" si="3"/>
        <v>10.236283157660097</v>
      </c>
      <c r="G74" s="104">
        <v>17.97</v>
      </c>
      <c r="H74" s="106">
        <f>C74/G74</f>
        <v>3852.8102392877022</v>
      </c>
    </row>
    <row r="75" spans="2:8" ht="18" customHeight="1" x14ac:dyDescent="0.15">
      <c r="B75" s="110"/>
      <c r="C75" s="102"/>
      <c r="D75" s="102"/>
      <c r="E75" s="140"/>
      <c r="F75" s="108"/>
      <c r="G75" s="104"/>
      <c r="H75" s="109"/>
    </row>
    <row r="76" spans="2:8" ht="18" customHeight="1" x14ac:dyDescent="0.15">
      <c r="B76" s="53" t="s">
        <v>64</v>
      </c>
      <c r="C76" s="102">
        <v>56013</v>
      </c>
      <c r="D76" s="102">
        <v>55095</v>
      </c>
      <c r="E76" s="140">
        <f t="shared" si="2"/>
        <v>918</v>
      </c>
      <c r="F76" s="103">
        <f t="shared" si="3"/>
        <v>1.6662129049823031</v>
      </c>
      <c r="G76" s="104">
        <v>9.91</v>
      </c>
      <c r="H76" s="106">
        <f>C76/G76</f>
        <v>5652.1695257315841</v>
      </c>
    </row>
    <row r="77" spans="2:8" ht="18" customHeight="1" x14ac:dyDescent="0.15">
      <c r="B77" s="53" t="s">
        <v>65</v>
      </c>
      <c r="C77" s="102">
        <v>78351</v>
      </c>
      <c r="D77" s="102">
        <v>75355</v>
      </c>
      <c r="E77" s="140">
        <f t="shared" si="2"/>
        <v>2996</v>
      </c>
      <c r="F77" s="103">
        <f t="shared" si="3"/>
        <v>3.9758476544356713</v>
      </c>
      <c r="G77" s="104">
        <v>73.34</v>
      </c>
      <c r="H77" s="106">
        <f>C77/G77</f>
        <v>1068.3256067630216</v>
      </c>
    </row>
    <row r="78" spans="2:8" ht="18" customHeight="1" x14ac:dyDescent="0.15">
      <c r="B78" s="107" t="s">
        <v>23</v>
      </c>
      <c r="C78" s="102"/>
      <c r="D78" s="102"/>
      <c r="E78" s="140"/>
      <c r="F78" s="108"/>
      <c r="G78" s="104"/>
      <c r="H78" s="109"/>
    </row>
    <row r="79" spans="2:8" ht="18" customHeight="1" x14ac:dyDescent="0.15">
      <c r="B79" s="53" t="s">
        <v>66</v>
      </c>
      <c r="C79" s="102">
        <v>32892</v>
      </c>
      <c r="D79" s="102">
        <v>32714</v>
      </c>
      <c r="E79" s="140">
        <f t="shared" si="2"/>
        <v>178</v>
      </c>
      <c r="F79" s="103">
        <f t="shared" si="3"/>
        <v>0.54410955554196982</v>
      </c>
      <c r="G79" s="104">
        <v>16.829999999999998</v>
      </c>
      <c r="H79" s="106">
        <f>C79/G79</f>
        <v>1954.3672014260251</v>
      </c>
    </row>
    <row r="80" spans="2:8" ht="18" customHeight="1" x14ac:dyDescent="0.15">
      <c r="B80" s="53" t="s">
        <v>68</v>
      </c>
      <c r="C80" s="102">
        <v>16631</v>
      </c>
      <c r="D80" s="102">
        <v>16701</v>
      </c>
      <c r="E80" s="140">
        <f t="shared" si="2"/>
        <v>-70</v>
      </c>
      <c r="F80" s="103">
        <f t="shared" si="3"/>
        <v>-0.41913657864798515</v>
      </c>
      <c r="G80" s="104">
        <v>28.08</v>
      </c>
      <c r="H80" s="106">
        <f>C80/G80</f>
        <v>592.27207977207979</v>
      </c>
    </row>
    <row r="81" spans="2:8" ht="18" customHeight="1" x14ac:dyDescent="0.15">
      <c r="B81" s="53" t="s">
        <v>67</v>
      </c>
      <c r="C81" s="102">
        <v>3256</v>
      </c>
      <c r="D81" s="102">
        <v>3560</v>
      </c>
      <c r="E81" s="140">
        <f t="shared" si="2"/>
        <v>-304</v>
      </c>
      <c r="F81" s="103">
        <f t="shared" si="3"/>
        <v>-8.5393258426966288</v>
      </c>
      <c r="G81" s="104">
        <v>105.42</v>
      </c>
      <c r="H81" s="106">
        <f>C81/G81</f>
        <v>30.885979889963952</v>
      </c>
    </row>
    <row r="82" spans="2:8" ht="18" customHeight="1" x14ac:dyDescent="0.15">
      <c r="B82" s="53" t="s">
        <v>340</v>
      </c>
      <c r="C82" s="102">
        <v>7575</v>
      </c>
      <c r="D82" s="102">
        <v>8257</v>
      </c>
      <c r="E82" s="140">
        <f t="shared" si="2"/>
        <v>-682</v>
      </c>
      <c r="F82" s="103">
        <f t="shared" si="3"/>
        <v>-8.259658471599856</v>
      </c>
      <c r="G82" s="104">
        <v>225.63</v>
      </c>
      <c r="H82" s="106">
        <f>C82/G82</f>
        <v>33.572663209679561</v>
      </c>
    </row>
    <row r="83" spans="2:8" ht="18" customHeight="1" x14ac:dyDescent="0.15">
      <c r="B83" s="107" t="s">
        <v>24</v>
      </c>
      <c r="C83" s="102"/>
      <c r="D83" s="102"/>
      <c r="E83" s="140"/>
      <c r="F83" s="108"/>
      <c r="G83" s="104"/>
      <c r="H83" s="109"/>
    </row>
    <row r="84" spans="2:8" ht="18" customHeight="1" x14ac:dyDescent="0.15">
      <c r="B84" s="53" t="s">
        <v>69</v>
      </c>
      <c r="C84" s="102">
        <v>9224</v>
      </c>
      <c r="D84" s="102">
        <v>9693</v>
      </c>
      <c r="E84" s="140">
        <f t="shared" si="2"/>
        <v>-469</v>
      </c>
      <c r="F84" s="103">
        <f t="shared" si="3"/>
        <v>-4.8385432786546989</v>
      </c>
      <c r="G84" s="104">
        <v>91.06</v>
      </c>
      <c r="H84" s="106">
        <f>C84/G84</f>
        <v>101.2958488908412</v>
      </c>
    </row>
    <row r="85" spans="2:8" ht="18" customHeight="1" x14ac:dyDescent="0.15">
      <c r="B85" s="53" t="s">
        <v>70</v>
      </c>
      <c r="C85" s="102">
        <v>302</v>
      </c>
      <c r="D85" s="102">
        <v>317</v>
      </c>
      <c r="E85" s="140">
        <f t="shared" si="2"/>
        <v>-15</v>
      </c>
      <c r="F85" s="103">
        <f t="shared" si="3"/>
        <v>-4.7318611987381702</v>
      </c>
      <c r="G85" s="104">
        <v>4.12</v>
      </c>
      <c r="H85" s="106">
        <f>C85/G85</f>
        <v>73.300970873786412</v>
      </c>
    </row>
    <row r="86" spans="2:8" ht="18" customHeight="1" x14ac:dyDescent="0.15">
      <c r="B86" s="53" t="s">
        <v>71</v>
      </c>
      <c r="C86" s="102">
        <v>3147</v>
      </c>
      <c r="D86" s="102">
        <v>3163</v>
      </c>
      <c r="E86" s="140">
        <f t="shared" si="2"/>
        <v>-16</v>
      </c>
      <c r="F86" s="103">
        <f t="shared" si="3"/>
        <v>-0.50584887764780273</v>
      </c>
      <c r="G86" s="104">
        <v>27.77</v>
      </c>
      <c r="H86" s="106">
        <f>C86/G86</f>
        <v>113.32373064458048</v>
      </c>
    </row>
    <row r="87" spans="2:8" ht="18" customHeight="1" x14ac:dyDescent="0.15">
      <c r="B87" s="53" t="s">
        <v>72</v>
      </c>
      <c r="C87" s="102">
        <v>2144</v>
      </c>
      <c r="D87" s="102">
        <v>2276</v>
      </c>
      <c r="E87" s="140">
        <f t="shared" si="2"/>
        <v>-132</v>
      </c>
      <c r="F87" s="103">
        <f t="shared" si="3"/>
        <v>-5.7996485061511418</v>
      </c>
      <c r="G87" s="104">
        <v>18.87</v>
      </c>
      <c r="H87" s="106">
        <f>C87/G87</f>
        <v>113.61950185479597</v>
      </c>
    </row>
    <row r="88" spans="2:8" ht="18" customHeight="1" x14ac:dyDescent="0.15">
      <c r="B88" s="53" t="s">
        <v>73</v>
      </c>
      <c r="C88" s="135">
        <v>0</v>
      </c>
      <c r="D88" s="102">
        <v>3831</v>
      </c>
      <c r="E88" s="146">
        <v>-3831</v>
      </c>
      <c r="F88" s="213" t="s">
        <v>250</v>
      </c>
      <c r="G88" s="104">
        <v>55.5</v>
      </c>
      <c r="H88" s="147" t="s">
        <v>252</v>
      </c>
    </row>
    <row r="89" spans="2:8" ht="18" customHeight="1" x14ac:dyDescent="0.15">
      <c r="B89" s="53"/>
      <c r="C89" s="135"/>
      <c r="D89" s="102"/>
      <c r="E89" s="146"/>
      <c r="F89" s="213"/>
      <c r="G89" s="104"/>
      <c r="H89" s="147"/>
    </row>
    <row r="90" spans="2:8" ht="18" customHeight="1" x14ac:dyDescent="0.15">
      <c r="B90" s="53" t="s">
        <v>74</v>
      </c>
      <c r="C90" s="102">
        <v>308</v>
      </c>
      <c r="D90" s="102">
        <v>275</v>
      </c>
      <c r="E90" s="140">
        <f t="shared" si="2"/>
        <v>33</v>
      </c>
      <c r="F90" s="103">
        <f t="shared" si="3"/>
        <v>12</v>
      </c>
      <c r="G90" s="104">
        <v>20.58</v>
      </c>
      <c r="H90" s="106">
        <f>C90/G90</f>
        <v>14.965986394557824</v>
      </c>
    </row>
    <row r="91" spans="2:8" ht="18" customHeight="1" x14ac:dyDescent="0.15">
      <c r="B91" s="53" t="s">
        <v>328</v>
      </c>
      <c r="C91" s="102">
        <v>9488</v>
      </c>
      <c r="D91" s="102">
        <v>9476</v>
      </c>
      <c r="E91" s="140">
        <f t="shared" si="2"/>
        <v>12</v>
      </c>
      <c r="F91" s="103">
        <f t="shared" si="3"/>
        <v>0.12663571127057829</v>
      </c>
      <c r="G91" s="104">
        <v>72.62</v>
      </c>
      <c r="H91" s="106">
        <f>C91/G91</f>
        <v>130.65271275130817</v>
      </c>
    </row>
    <row r="92" spans="2:8" ht="18" customHeight="1" x14ac:dyDescent="0.15">
      <c r="B92" s="53" t="s">
        <v>288</v>
      </c>
      <c r="C92" s="102">
        <v>203</v>
      </c>
      <c r="D92" s="102">
        <v>237</v>
      </c>
      <c r="E92" s="140">
        <f t="shared" si="2"/>
        <v>-34</v>
      </c>
      <c r="F92" s="103">
        <f t="shared" si="3"/>
        <v>-14.345991561181433</v>
      </c>
      <c r="G92" s="104">
        <v>5.98</v>
      </c>
      <c r="H92" s="106">
        <f>C92/G92</f>
        <v>33.946488294314378</v>
      </c>
    </row>
    <row r="93" spans="2:8" ht="18" customHeight="1" thickBot="1" x14ac:dyDescent="0.2">
      <c r="B93" s="111" t="s">
        <v>75</v>
      </c>
      <c r="C93" s="112">
        <v>2824</v>
      </c>
      <c r="D93" s="112">
        <v>2809</v>
      </c>
      <c r="E93" s="140">
        <f t="shared" si="2"/>
        <v>15</v>
      </c>
      <c r="F93" s="103">
        <f t="shared" si="3"/>
        <v>0.53399786400854399</v>
      </c>
      <c r="G93" s="104">
        <v>104.41</v>
      </c>
      <c r="H93" s="106">
        <f>C93/G93</f>
        <v>27.047217699454077</v>
      </c>
    </row>
    <row r="94" spans="2:8" ht="12" customHeight="1" x14ac:dyDescent="0.15">
      <c r="B94" s="2"/>
      <c r="C94" s="3"/>
      <c r="D94" s="3"/>
      <c r="E94" s="145"/>
      <c r="F94" s="3"/>
      <c r="G94" s="3"/>
      <c r="H94" s="3"/>
    </row>
    <row r="95" spans="2:8" ht="23.25" customHeight="1" x14ac:dyDescent="0.15">
      <c r="B95" s="455" t="s">
        <v>259</v>
      </c>
      <c r="C95" s="455"/>
      <c r="D95" s="455"/>
      <c r="E95" s="455"/>
      <c r="F95" s="455"/>
      <c r="G95" s="455"/>
      <c r="H95" s="455"/>
    </row>
    <row r="96" spans="2:8" ht="18" customHeight="1" x14ac:dyDescent="0.15">
      <c r="B96" s="455" t="s">
        <v>304</v>
      </c>
      <c r="C96" s="455"/>
      <c r="D96" s="455"/>
      <c r="E96" s="455"/>
      <c r="F96" s="1"/>
      <c r="G96" s="1"/>
      <c r="H96" s="1"/>
    </row>
    <row r="97" spans="1:8" ht="18" customHeight="1" x14ac:dyDescent="0.15">
      <c r="B97" s="210" t="s">
        <v>281</v>
      </c>
      <c r="C97" s="4"/>
      <c r="D97" s="4"/>
      <c r="E97" s="143"/>
      <c r="F97" s="4"/>
      <c r="G97" s="4"/>
      <c r="H97" s="4"/>
    </row>
    <row r="98" spans="1:8" ht="18" customHeight="1" x14ac:dyDescent="0.15">
      <c r="B98" s="210" t="s">
        <v>282</v>
      </c>
      <c r="C98" s="4"/>
      <c r="D98" s="4"/>
      <c r="E98" s="143"/>
      <c r="F98" s="4"/>
      <c r="G98" s="4"/>
      <c r="H98" s="4"/>
    </row>
    <row r="99" spans="1:8" ht="18" customHeight="1" x14ac:dyDescent="0.15">
      <c r="B99" s="210" t="s">
        <v>279</v>
      </c>
      <c r="C99" s="4"/>
      <c r="D99" s="4"/>
      <c r="E99" s="143"/>
      <c r="F99" s="4"/>
      <c r="G99" s="4"/>
      <c r="H99" s="4"/>
    </row>
    <row r="100" spans="1:8" ht="18" customHeight="1" x14ac:dyDescent="0.15">
      <c r="B100" s="210" t="s">
        <v>283</v>
      </c>
      <c r="C100" s="4"/>
      <c r="D100" s="4"/>
      <c r="E100" s="143"/>
      <c r="F100" s="4"/>
      <c r="G100" s="4"/>
      <c r="H100" s="4"/>
    </row>
    <row r="101" spans="1:8" ht="18" customHeight="1" x14ac:dyDescent="0.15">
      <c r="B101" s="210" t="s">
        <v>280</v>
      </c>
      <c r="C101" s="4"/>
      <c r="D101" s="4"/>
      <c r="E101" s="143"/>
      <c r="F101" s="4"/>
      <c r="G101" s="4"/>
      <c r="H101" s="4"/>
    </row>
    <row r="102" spans="1:8" ht="18" customHeight="1" x14ac:dyDescent="0.15">
      <c r="B102" s="210" t="s">
        <v>284</v>
      </c>
      <c r="C102" s="4"/>
      <c r="D102" s="4"/>
      <c r="E102" s="143"/>
      <c r="F102" s="4"/>
      <c r="G102" s="4"/>
      <c r="H102" s="4"/>
    </row>
    <row r="103" spans="1:8" ht="18" customHeight="1" x14ac:dyDescent="0.15">
      <c r="A103" t="s">
        <v>285</v>
      </c>
      <c r="B103" s="210" t="s">
        <v>286</v>
      </c>
      <c r="C103" s="4"/>
      <c r="D103" s="4"/>
      <c r="E103" s="143"/>
      <c r="F103" s="4"/>
      <c r="G103" s="4"/>
      <c r="H103" s="4"/>
    </row>
    <row r="104" spans="1:8" x14ac:dyDescent="0.15">
      <c r="B104" s="149" t="s">
        <v>260</v>
      </c>
    </row>
  </sheetData>
  <mergeCells count="14">
    <mergeCell ref="B1:H1"/>
    <mergeCell ref="H3:H5"/>
    <mergeCell ref="E3:F3"/>
    <mergeCell ref="E4:F4"/>
    <mergeCell ref="C3:D4"/>
    <mergeCell ref="B95:H95"/>
    <mergeCell ref="H55:H57"/>
    <mergeCell ref="B3:B5"/>
    <mergeCell ref="B96:E96"/>
    <mergeCell ref="B51:D51"/>
    <mergeCell ref="B55:B57"/>
    <mergeCell ref="C55:D56"/>
    <mergeCell ref="E55:F55"/>
    <mergeCell ref="E56:F56"/>
  </mergeCells>
  <phoneticPr fontId="2"/>
  <pageMargins left="0.39370078740157483" right="0.39370078740157483" top="0.59055118110236227" bottom="0.59055118110236227" header="0.51181102362204722" footer="0.51181102362204722"/>
  <pageSetup paperSize="9" scale="90" orientation="portrait" verticalDpi="0" r:id="rId1"/>
  <headerFooter alignWithMargins="0"/>
  <rowBreaks count="1" manualBreakCount="1">
    <brk id="51" max="7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workbookViewId="0"/>
  </sheetViews>
  <sheetFormatPr defaultRowHeight="13.5" x14ac:dyDescent="0.15"/>
  <cols>
    <col min="1" max="1" width="0.875" customWidth="1"/>
    <col min="2" max="2" width="0.75" customWidth="1"/>
    <col min="3" max="3" width="3.125" customWidth="1"/>
    <col min="4" max="4" width="2.375" customWidth="1"/>
    <col min="5" max="5" width="5.75" customWidth="1"/>
    <col min="6" max="6" width="11.625" customWidth="1"/>
    <col min="7" max="7" width="0.75" customWidth="1"/>
    <col min="9" max="9" width="8.375" customWidth="1"/>
    <col min="10" max="10" width="1.5" customWidth="1"/>
    <col min="11" max="16" width="10.125" customWidth="1"/>
  </cols>
  <sheetData>
    <row r="1" spans="1:16" ht="13.5" customHeight="1" x14ac:dyDescent="0.15"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3" spans="1:16" ht="23.25" customHeight="1" x14ac:dyDescent="0.2">
      <c r="A3" s="544" t="s">
        <v>405</v>
      </c>
      <c r="B3" s="544"/>
      <c r="C3" s="544"/>
      <c r="D3" s="544"/>
      <c r="E3" s="544"/>
      <c r="F3" s="544"/>
      <c r="G3" s="544"/>
      <c r="H3" s="544"/>
      <c r="I3" s="544"/>
      <c r="J3" s="544"/>
      <c r="K3" s="544"/>
      <c r="L3" s="544"/>
      <c r="M3" s="544"/>
      <c r="N3" s="544"/>
      <c r="O3" s="544"/>
      <c r="P3" s="544"/>
    </row>
    <row r="4" spans="1:16" ht="23.25" customHeight="1" x14ac:dyDescent="0.2">
      <c r="F4" s="617" t="s">
        <v>406</v>
      </c>
      <c r="G4" s="617"/>
      <c r="H4" s="617"/>
      <c r="I4" s="617"/>
      <c r="J4" s="617"/>
      <c r="K4" s="617"/>
      <c r="L4" s="617"/>
      <c r="M4" s="617"/>
      <c r="N4" s="617"/>
      <c r="O4" s="617"/>
    </row>
    <row r="5" spans="1:16" ht="10.5" customHeight="1" thickBot="1" x14ac:dyDescent="0.2"/>
    <row r="6" spans="1:16" ht="15.75" customHeight="1" x14ac:dyDescent="0.15">
      <c r="A6" s="358"/>
      <c r="B6" s="359"/>
      <c r="C6" s="616" t="s">
        <v>407</v>
      </c>
      <c r="D6" s="616"/>
      <c r="E6" s="616"/>
      <c r="F6" s="616"/>
      <c r="G6" s="616"/>
      <c r="H6" s="590" t="s">
        <v>408</v>
      </c>
      <c r="I6" s="648" t="s">
        <v>129</v>
      </c>
      <c r="J6" s="649"/>
      <c r="K6" s="650" t="s">
        <v>409</v>
      </c>
      <c r="L6" s="652" t="s">
        <v>410</v>
      </c>
      <c r="M6" s="650" t="s">
        <v>411</v>
      </c>
      <c r="N6" s="652" t="s">
        <v>412</v>
      </c>
      <c r="O6" s="650" t="s">
        <v>413</v>
      </c>
      <c r="P6" s="654" t="s">
        <v>132</v>
      </c>
    </row>
    <row r="7" spans="1:16" ht="15.75" customHeight="1" x14ac:dyDescent="0.15">
      <c r="A7" s="360"/>
      <c r="B7" s="361"/>
      <c r="C7" s="634"/>
      <c r="D7" s="634"/>
      <c r="E7" s="634"/>
      <c r="F7" s="634"/>
      <c r="G7" s="634"/>
      <c r="H7" s="584"/>
      <c r="I7" s="362" t="s">
        <v>414</v>
      </c>
      <c r="J7" s="326"/>
      <c r="K7" s="651"/>
      <c r="L7" s="653"/>
      <c r="M7" s="651"/>
      <c r="N7" s="653"/>
      <c r="O7" s="651"/>
      <c r="P7" s="655"/>
    </row>
    <row r="8" spans="1:16" ht="7.5" customHeight="1" x14ac:dyDescent="0.15">
      <c r="A8" s="363"/>
      <c r="B8" s="364"/>
      <c r="C8" s="364"/>
      <c r="D8" s="364"/>
      <c r="E8" s="364"/>
      <c r="F8" s="364"/>
      <c r="G8" s="364"/>
      <c r="H8" s="365"/>
      <c r="I8" s="364"/>
      <c r="J8" s="364"/>
      <c r="K8" s="365"/>
      <c r="L8" s="364"/>
      <c r="M8" s="365"/>
      <c r="N8" s="364"/>
      <c r="O8" s="365"/>
      <c r="P8" s="366"/>
    </row>
    <row r="9" spans="1:16" ht="18" customHeight="1" x14ac:dyDescent="0.15">
      <c r="A9" s="363"/>
      <c r="B9" s="364"/>
      <c r="C9" s="656" t="s">
        <v>415</v>
      </c>
      <c r="D9" s="656"/>
      <c r="E9" s="656"/>
      <c r="F9" s="656"/>
      <c r="G9" s="657"/>
      <c r="H9" s="334"/>
      <c r="I9" s="340"/>
      <c r="J9" s="340"/>
      <c r="K9" s="334"/>
      <c r="L9" s="340"/>
      <c r="M9" s="334"/>
      <c r="N9" s="340"/>
      <c r="O9" s="334"/>
      <c r="P9" s="367"/>
    </row>
    <row r="10" spans="1:16" ht="18" customHeight="1" x14ac:dyDescent="0.15">
      <c r="A10" s="363"/>
      <c r="B10" s="658" t="s">
        <v>341</v>
      </c>
      <c r="C10" s="658"/>
      <c r="D10" s="658"/>
      <c r="E10" s="658"/>
      <c r="F10" s="658"/>
      <c r="G10" s="312"/>
      <c r="H10" s="368"/>
      <c r="I10" s="369"/>
      <c r="J10" s="369"/>
      <c r="K10" s="368"/>
      <c r="L10" s="369"/>
      <c r="M10" s="368"/>
      <c r="N10" s="369"/>
      <c r="O10" s="368"/>
      <c r="P10" s="370"/>
    </row>
    <row r="11" spans="1:16" ht="18" customHeight="1" x14ac:dyDescent="0.15">
      <c r="A11" s="363"/>
      <c r="B11" s="280"/>
      <c r="C11" s="627" t="s">
        <v>416</v>
      </c>
      <c r="D11" s="627"/>
      <c r="E11" s="627"/>
      <c r="F11" s="627"/>
      <c r="G11" s="371"/>
      <c r="H11" s="368">
        <f>SUM(I11:P11)</f>
        <v>1366487</v>
      </c>
      <c r="I11" s="659">
        <v>391150</v>
      </c>
      <c r="J11" s="660"/>
      <c r="K11" s="368">
        <v>534472</v>
      </c>
      <c r="L11" s="369">
        <v>227624</v>
      </c>
      <c r="M11" s="368">
        <v>101805</v>
      </c>
      <c r="N11" s="369">
        <v>63166</v>
      </c>
      <c r="O11" s="368">
        <v>35168</v>
      </c>
      <c r="P11" s="370">
        <v>13102</v>
      </c>
    </row>
    <row r="12" spans="1:16" ht="18" customHeight="1" x14ac:dyDescent="0.15">
      <c r="A12" s="363"/>
      <c r="B12" s="280"/>
      <c r="C12" s="627" t="s">
        <v>417</v>
      </c>
      <c r="D12" s="627"/>
      <c r="E12" s="627"/>
      <c r="F12" s="627"/>
      <c r="G12" s="371"/>
      <c r="H12" s="368">
        <f>SUM(I12:P12)</f>
        <v>3178464</v>
      </c>
      <c r="I12" s="659">
        <v>394097</v>
      </c>
      <c r="J12" s="660"/>
      <c r="K12" s="368">
        <v>1070956</v>
      </c>
      <c r="L12" s="369">
        <v>683877</v>
      </c>
      <c r="M12" s="368">
        <v>407552</v>
      </c>
      <c r="N12" s="369">
        <v>316142</v>
      </c>
      <c r="O12" s="368">
        <v>211201</v>
      </c>
      <c r="P12" s="370">
        <v>94639</v>
      </c>
    </row>
    <row r="13" spans="1:16" ht="18" customHeight="1" x14ac:dyDescent="0.15">
      <c r="A13" s="363"/>
      <c r="B13" s="280"/>
      <c r="C13" s="627" t="s">
        <v>418</v>
      </c>
      <c r="D13" s="627"/>
      <c r="E13" s="627"/>
      <c r="F13" s="627"/>
      <c r="G13" s="371"/>
      <c r="H13" s="368">
        <f>SUM(I13:P13)</f>
        <v>1840797</v>
      </c>
      <c r="I13" s="659">
        <v>391150</v>
      </c>
      <c r="J13" s="660"/>
      <c r="K13" s="368">
        <v>826979</v>
      </c>
      <c r="L13" s="369">
        <v>339398</v>
      </c>
      <c r="M13" s="368">
        <v>136256</v>
      </c>
      <c r="N13" s="369">
        <v>75033</v>
      </c>
      <c r="O13" s="368">
        <v>50086</v>
      </c>
      <c r="P13" s="370">
        <v>21895</v>
      </c>
    </row>
    <row r="14" spans="1:16" ht="10.5" customHeight="1" x14ac:dyDescent="0.15">
      <c r="A14" s="363"/>
      <c r="B14" s="364"/>
      <c r="C14" s="340"/>
      <c r="D14" s="340"/>
      <c r="E14" s="340"/>
      <c r="F14" s="340"/>
      <c r="G14" s="340"/>
      <c r="H14" s="368"/>
      <c r="I14" s="374"/>
      <c r="J14" s="369"/>
      <c r="K14" s="368"/>
      <c r="L14" s="369"/>
      <c r="M14" s="368"/>
      <c r="N14" s="369"/>
      <c r="O14" s="368"/>
      <c r="P14" s="370"/>
    </row>
    <row r="15" spans="1:16" ht="18" customHeight="1" x14ac:dyDescent="0.15">
      <c r="A15" s="363"/>
      <c r="B15" s="364"/>
      <c r="C15" s="656" t="s">
        <v>419</v>
      </c>
      <c r="D15" s="656"/>
      <c r="E15" s="656"/>
      <c r="F15" s="656"/>
      <c r="G15" s="657"/>
      <c r="H15" s="368"/>
      <c r="I15" s="374"/>
      <c r="J15" s="369"/>
      <c r="K15" s="368"/>
      <c r="L15" s="369"/>
      <c r="M15" s="368"/>
      <c r="N15" s="369"/>
      <c r="O15" s="368"/>
      <c r="P15" s="370"/>
    </row>
    <row r="16" spans="1:16" ht="18" customHeight="1" x14ac:dyDescent="0.15">
      <c r="A16" s="363"/>
      <c r="B16" s="658" t="s">
        <v>341</v>
      </c>
      <c r="C16" s="658"/>
      <c r="D16" s="658"/>
      <c r="E16" s="658"/>
      <c r="F16" s="658"/>
      <c r="G16" s="340"/>
      <c r="H16" s="368"/>
      <c r="I16" s="374"/>
      <c r="J16" s="369"/>
      <c r="K16" s="368"/>
      <c r="L16" s="369"/>
      <c r="M16" s="368"/>
      <c r="N16" s="369"/>
      <c r="O16" s="368"/>
      <c r="P16" s="370"/>
    </row>
    <row r="17" spans="1:16" ht="18" customHeight="1" x14ac:dyDescent="0.15">
      <c r="A17" s="363"/>
      <c r="B17" s="280"/>
      <c r="C17" s="627" t="s">
        <v>416</v>
      </c>
      <c r="D17" s="627"/>
      <c r="E17" s="627"/>
      <c r="F17" s="627"/>
      <c r="G17" s="375"/>
      <c r="H17" s="368">
        <f>SUM(I17:P17)</f>
        <v>975955</v>
      </c>
      <c r="I17" s="659">
        <v>301580</v>
      </c>
      <c r="J17" s="660"/>
      <c r="K17" s="368">
        <v>374027</v>
      </c>
      <c r="L17" s="369">
        <v>158173</v>
      </c>
      <c r="M17" s="368">
        <v>70644</v>
      </c>
      <c r="N17" s="369">
        <v>41537</v>
      </c>
      <c r="O17" s="368">
        <v>22089</v>
      </c>
      <c r="P17" s="370">
        <v>7905</v>
      </c>
    </row>
    <row r="18" spans="1:16" ht="18" customHeight="1" x14ac:dyDescent="0.15">
      <c r="A18" s="363"/>
      <c r="B18" s="280"/>
      <c r="C18" s="627" t="s">
        <v>417</v>
      </c>
      <c r="D18" s="627"/>
      <c r="E18" s="627"/>
      <c r="F18" s="627"/>
      <c r="G18" s="375"/>
      <c r="H18" s="368">
        <f>SUM(I18:P18)</f>
        <v>2209523</v>
      </c>
      <c r="I18" s="659">
        <v>303957</v>
      </c>
      <c r="J18" s="660"/>
      <c r="K18" s="368">
        <v>749652</v>
      </c>
      <c r="L18" s="369">
        <v>475326</v>
      </c>
      <c r="M18" s="368">
        <v>282824</v>
      </c>
      <c r="N18" s="369">
        <v>207928</v>
      </c>
      <c r="O18" s="368">
        <v>132696</v>
      </c>
      <c r="P18" s="370">
        <v>57140</v>
      </c>
    </row>
    <row r="19" spans="1:16" ht="18" customHeight="1" x14ac:dyDescent="0.15">
      <c r="A19" s="363"/>
      <c r="B19" s="280"/>
      <c r="C19" s="627" t="s">
        <v>418</v>
      </c>
      <c r="D19" s="627"/>
      <c r="E19" s="627"/>
      <c r="F19" s="627"/>
      <c r="G19" s="46"/>
      <c r="H19" s="368">
        <f>SUM(I19:P19)</f>
        <v>1304158</v>
      </c>
      <c r="I19" s="659">
        <v>301580</v>
      </c>
      <c r="J19" s="660"/>
      <c r="K19" s="368">
        <v>577221</v>
      </c>
      <c r="L19" s="369">
        <v>236596</v>
      </c>
      <c r="M19" s="368">
        <v>95181</v>
      </c>
      <c r="N19" s="369">
        <v>49504</v>
      </c>
      <c r="O19" s="368">
        <v>31084</v>
      </c>
      <c r="P19" s="370">
        <v>12992</v>
      </c>
    </row>
    <row r="20" spans="1:16" ht="10.5" customHeight="1" x14ac:dyDescent="0.15">
      <c r="A20" s="363"/>
      <c r="B20" s="364"/>
      <c r="C20" s="340"/>
      <c r="D20" s="340"/>
      <c r="E20" s="340"/>
      <c r="F20" s="340"/>
      <c r="G20" s="340"/>
      <c r="H20" s="368"/>
      <c r="I20" s="374"/>
      <c r="J20" s="369"/>
      <c r="K20" s="368"/>
      <c r="L20" s="369"/>
      <c r="M20" s="368"/>
      <c r="N20" s="369"/>
      <c r="O20" s="368"/>
      <c r="P20" s="370"/>
    </row>
    <row r="21" spans="1:16" ht="18" customHeight="1" x14ac:dyDescent="0.15">
      <c r="A21" s="363"/>
      <c r="B21" s="364"/>
      <c r="C21" s="656" t="s">
        <v>420</v>
      </c>
      <c r="D21" s="656"/>
      <c r="E21" s="656"/>
      <c r="F21" s="656"/>
      <c r="G21" s="657"/>
      <c r="H21" s="368"/>
      <c r="I21" s="374"/>
      <c r="J21" s="369"/>
      <c r="K21" s="368"/>
      <c r="L21" s="369"/>
      <c r="M21" s="368"/>
      <c r="N21" s="369"/>
      <c r="O21" s="368"/>
      <c r="P21" s="370"/>
    </row>
    <row r="22" spans="1:16" ht="18" customHeight="1" x14ac:dyDescent="0.15">
      <c r="A22" s="363"/>
      <c r="B22" s="658" t="s">
        <v>341</v>
      </c>
      <c r="C22" s="658"/>
      <c r="D22" s="658"/>
      <c r="E22" s="658"/>
      <c r="F22" s="658"/>
      <c r="G22" s="340"/>
      <c r="H22" s="368"/>
      <c r="I22" s="374"/>
      <c r="J22" s="369"/>
      <c r="K22" s="368"/>
      <c r="L22" s="369"/>
      <c r="M22" s="368"/>
      <c r="N22" s="369"/>
      <c r="O22" s="368"/>
      <c r="P22" s="370"/>
    </row>
    <row r="23" spans="1:16" ht="18" customHeight="1" x14ac:dyDescent="0.15">
      <c r="A23" s="363"/>
      <c r="B23" s="280"/>
      <c r="C23" s="627" t="s">
        <v>416</v>
      </c>
      <c r="D23" s="627"/>
      <c r="E23" s="627"/>
      <c r="F23" s="627"/>
      <c r="G23" s="375"/>
      <c r="H23" s="368">
        <f>SUM(I23:P23)</f>
        <v>23047</v>
      </c>
      <c r="I23" s="659">
        <v>7576</v>
      </c>
      <c r="J23" s="660"/>
      <c r="K23" s="368">
        <v>8725</v>
      </c>
      <c r="L23" s="369">
        <v>3709</v>
      </c>
      <c r="M23" s="368">
        <v>1603</v>
      </c>
      <c r="N23" s="369">
        <v>880</v>
      </c>
      <c r="O23" s="368">
        <v>424</v>
      </c>
      <c r="P23" s="370">
        <v>130</v>
      </c>
    </row>
    <row r="24" spans="1:16" ht="18" customHeight="1" x14ac:dyDescent="0.15">
      <c r="A24" s="363"/>
      <c r="B24" s="280"/>
      <c r="C24" s="627" t="s">
        <v>417</v>
      </c>
      <c r="D24" s="627"/>
      <c r="E24" s="627"/>
      <c r="F24" s="627"/>
      <c r="G24" s="375"/>
      <c r="H24" s="368">
        <f>SUM(I24:P24)</f>
        <v>50594</v>
      </c>
      <c r="I24" s="659">
        <v>7626</v>
      </c>
      <c r="J24" s="660"/>
      <c r="K24" s="368">
        <v>17492</v>
      </c>
      <c r="L24" s="369">
        <v>11154</v>
      </c>
      <c r="M24" s="368">
        <v>6427</v>
      </c>
      <c r="N24" s="369">
        <v>4406</v>
      </c>
      <c r="O24" s="368">
        <v>2547</v>
      </c>
      <c r="P24" s="370">
        <v>942</v>
      </c>
    </row>
    <row r="25" spans="1:16" ht="18" customHeight="1" x14ac:dyDescent="0.15">
      <c r="A25" s="363"/>
      <c r="B25" s="280"/>
      <c r="C25" s="627" t="s">
        <v>418</v>
      </c>
      <c r="D25" s="627"/>
      <c r="E25" s="627"/>
      <c r="F25" s="627"/>
      <c r="G25" s="46"/>
      <c r="H25" s="368">
        <f>SUM(I25:P25)</f>
        <v>30994</v>
      </c>
      <c r="I25" s="659">
        <v>7576</v>
      </c>
      <c r="J25" s="660"/>
      <c r="K25" s="368">
        <v>13716</v>
      </c>
      <c r="L25" s="369">
        <v>5636</v>
      </c>
      <c r="M25" s="368">
        <v>2239</v>
      </c>
      <c r="N25" s="369">
        <v>1040</v>
      </c>
      <c r="O25" s="368">
        <v>571</v>
      </c>
      <c r="P25" s="370">
        <v>216</v>
      </c>
    </row>
    <row r="26" spans="1:16" ht="7.5" customHeight="1" thickBot="1" x14ac:dyDescent="0.2">
      <c r="A26" s="6"/>
      <c r="B26" s="7"/>
      <c r="C26" s="7"/>
      <c r="D26" s="7"/>
      <c r="E26" s="7"/>
      <c r="F26" s="7"/>
      <c r="G26" s="7"/>
      <c r="H26" s="17"/>
      <c r="I26" s="7"/>
      <c r="J26" s="7"/>
      <c r="K26" s="17"/>
      <c r="L26" s="7"/>
      <c r="M26" s="17"/>
      <c r="N26" s="7"/>
      <c r="O26" s="17"/>
      <c r="P26" s="14"/>
    </row>
    <row r="34" spans="1:17" ht="14.25" x14ac:dyDescent="0.15">
      <c r="A34" s="611" t="s">
        <v>421</v>
      </c>
      <c r="B34" s="611"/>
      <c r="C34" s="611"/>
      <c r="D34" s="611"/>
      <c r="E34" s="611"/>
      <c r="F34" s="611"/>
      <c r="G34" s="611"/>
      <c r="H34" s="611"/>
      <c r="I34" s="611"/>
      <c r="J34" s="611"/>
      <c r="K34" s="611"/>
      <c r="L34" s="611"/>
      <c r="M34" s="611"/>
      <c r="N34" s="611"/>
      <c r="O34" s="611"/>
      <c r="P34" s="611"/>
      <c r="Q34" s="255"/>
    </row>
    <row r="35" spans="1:17" ht="14.25" x14ac:dyDescent="0.15">
      <c r="A35" s="661" t="s">
        <v>422</v>
      </c>
      <c r="B35" s="661"/>
      <c r="C35" s="661"/>
      <c r="D35" s="661"/>
      <c r="E35" s="661"/>
      <c r="F35" s="661"/>
      <c r="G35" s="661"/>
      <c r="H35" s="661"/>
      <c r="I35" s="661"/>
      <c r="J35" s="661"/>
      <c r="K35" s="661"/>
      <c r="L35" s="661"/>
      <c r="M35" s="661"/>
      <c r="N35" s="661"/>
      <c r="O35" s="661"/>
      <c r="P35" s="661"/>
      <c r="Q35" s="376"/>
    </row>
    <row r="36" spans="1:17" ht="14.25" thickBot="1" x14ac:dyDescent="0.2"/>
    <row r="37" spans="1:17" x14ac:dyDescent="0.15">
      <c r="A37" s="377"/>
      <c r="B37" s="378"/>
      <c r="C37" s="378"/>
      <c r="D37" s="378"/>
      <c r="E37" s="378"/>
      <c r="F37" s="378"/>
      <c r="G37" s="378"/>
      <c r="H37" s="378"/>
      <c r="I37" s="288"/>
      <c r="J37" s="288"/>
      <c r="K37" s="590" t="s">
        <v>423</v>
      </c>
      <c r="L37" s="590" t="s">
        <v>424</v>
      </c>
      <c r="M37" s="590" t="s">
        <v>425</v>
      </c>
      <c r="N37" s="284" t="s">
        <v>426</v>
      </c>
      <c r="O37" s="284" t="s">
        <v>427</v>
      </c>
      <c r="P37" s="379" t="s">
        <v>428</v>
      </c>
    </row>
    <row r="38" spans="1:17" x14ac:dyDescent="0.15">
      <c r="A38" s="11"/>
      <c r="B38" s="547" t="s">
        <v>429</v>
      </c>
      <c r="C38" s="547"/>
      <c r="D38" s="547"/>
      <c r="E38" s="547"/>
      <c r="F38" s="547"/>
      <c r="G38" s="547"/>
      <c r="H38" s="547"/>
      <c r="I38" s="547"/>
      <c r="J38" s="51"/>
      <c r="K38" s="583"/>
      <c r="L38" s="583"/>
      <c r="M38" s="583"/>
      <c r="N38" s="583" t="s">
        <v>430</v>
      </c>
      <c r="O38" s="282" t="s">
        <v>431</v>
      </c>
      <c r="P38" s="286" t="s">
        <v>431</v>
      </c>
    </row>
    <row r="39" spans="1:17" x14ac:dyDescent="0.15">
      <c r="A39" s="11"/>
      <c r="B39" s="627" t="s">
        <v>432</v>
      </c>
      <c r="C39" s="627"/>
      <c r="D39" s="627"/>
      <c r="E39" s="627"/>
      <c r="F39" s="627"/>
      <c r="G39" s="627"/>
      <c r="H39" s="627"/>
      <c r="I39" s="627"/>
      <c r="J39" s="46"/>
      <c r="K39" s="583"/>
      <c r="L39" s="583"/>
      <c r="M39" s="583" t="s">
        <v>433</v>
      </c>
      <c r="N39" s="583"/>
      <c r="O39" s="282" t="s">
        <v>357</v>
      </c>
      <c r="P39" s="286" t="s">
        <v>357</v>
      </c>
    </row>
    <row r="40" spans="1:17" x14ac:dyDescent="0.15">
      <c r="A40" s="380"/>
      <c r="B40" s="326"/>
      <c r="C40" s="326"/>
      <c r="D40" s="326"/>
      <c r="E40" s="326"/>
      <c r="F40" s="326"/>
      <c r="G40" s="326"/>
      <c r="H40" s="326"/>
      <c r="I40" s="326"/>
      <c r="J40" s="326"/>
      <c r="K40" s="584"/>
      <c r="L40" s="584"/>
      <c r="M40" s="584"/>
      <c r="N40" s="283" t="s">
        <v>434</v>
      </c>
      <c r="O40" s="283" t="s">
        <v>435</v>
      </c>
      <c r="P40" s="287" t="s">
        <v>435</v>
      </c>
    </row>
    <row r="41" spans="1:17" x14ac:dyDescent="0.15">
      <c r="A41" s="11"/>
      <c r="B41" s="662"/>
      <c r="C41" s="662"/>
      <c r="D41" s="662"/>
      <c r="E41" s="662"/>
      <c r="F41" s="662"/>
      <c r="G41" s="662"/>
      <c r="H41" s="662"/>
      <c r="I41" s="381"/>
      <c r="J41" s="381"/>
      <c r="K41" s="285"/>
      <c r="L41" s="282"/>
      <c r="M41" s="281"/>
      <c r="N41" s="281"/>
      <c r="O41" s="282"/>
      <c r="P41" s="286"/>
    </row>
    <row r="42" spans="1:17" x14ac:dyDescent="0.15">
      <c r="A42" s="11"/>
      <c r="B42" s="627" t="s">
        <v>341</v>
      </c>
      <c r="C42" s="627"/>
      <c r="D42" s="627"/>
      <c r="E42" s="627"/>
      <c r="F42" s="627"/>
      <c r="G42" s="627"/>
      <c r="H42" s="627"/>
      <c r="I42" s="627"/>
      <c r="J42" s="312"/>
      <c r="K42" s="372">
        <v>23047</v>
      </c>
      <c r="L42" s="368">
        <v>50594</v>
      </c>
      <c r="M42" s="368">
        <v>30994</v>
      </c>
      <c r="N42" s="382">
        <v>2.2000000000000002</v>
      </c>
      <c r="O42" s="383" t="s">
        <v>436</v>
      </c>
      <c r="P42" s="384" t="s">
        <v>436</v>
      </c>
    </row>
    <row r="43" spans="1:17" x14ac:dyDescent="0.15">
      <c r="A43" s="11"/>
      <c r="B43" s="12"/>
      <c r="C43" s="627" t="s">
        <v>364</v>
      </c>
      <c r="D43" s="627"/>
      <c r="E43" s="627"/>
      <c r="F43" s="627"/>
      <c r="G43" s="627"/>
      <c r="H43" s="627"/>
      <c r="I43" s="627"/>
      <c r="J43" s="312"/>
      <c r="K43" s="372">
        <v>22934</v>
      </c>
      <c r="L43" s="368">
        <v>50411</v>
      </c>
      <c r="M43" s="368">
        <v>30858</v>
      </c>
      <c r="N43" s="382">
        <v>2.2000000000000002</v>
      </c>
      <c r="O43" s="385">
        <v>86</v>
      </c>
      <c r="P43" s="386">
        <v>39.1</v>
      </c>
    </row>
    <row r="44" spans="1:17" x14ac:dyDescent="0.15">
      <c r="A44" s="11"/>
      <c r="B44" s="12"/>
      <c r="C44" s="312"/>
      <c r="D44" s="627" t="s">
        <v>396</v>
      </c>
      <c r="E44" s="627"/>
      <c r="F44" s="627"/>
      <c r="G44" s="627"/>
      <c r="H44" s="627"/>
      <c r="I44" s="627"/>
      <c r="J44" s="312"/>
      <c r="K44" s="372">
        <v>22556</v>
      </c>
      <c r="L44" s="368">
        <v>49853</v>
      </c>
      <c r="M44" s="368">
        <v>30423</v>
      </c>
      <c r="N44" s="382">
        <v>2.21</v>
      </c>
      <c r="O44" s="385">
        <v>86.8</v>
      </c>
      <c r="P44" s="386">
        <v>39.299999999999997</v>
      </c>
    </row>
    <row r="45" spans="1:17" x14ac:dyDescent="0.15">
      <c r="A45" s="11"/>
      <c r="B45" s="12"/>
      <c r="C45" s="312"/>
      <c r="E45" s="627" t="s">
        <v>397</v>
      </c>
      <c r="F45" s="627"/>
      <c r="G45" s="627"/>
      <c r="H45" s="627"/>
      <c r="I45" s="627"/>
      <c r="J45" s="312"/>
      <c r="K45" s="372">
        <v>17996</v>
      </c>
      <c r="L45" s="368">
        <v>42099</v>
      </c>
      <c r="M45" s="368">
        <v>24960</v>
      </c>
      <c r="N45" s="382">
        <v>2.34</v>
      </c>
      <c r="O45" s="385">
        <v>98</v>
      </c>
      <c r="P45" s="386">
        <v>41.9</v>
      </c>
    </row>
    <row r="46" spans="1:17" x14ac:dyDescent="0.15">
      <c r="A46" s="11"/>
      <c r="B46" s="12"/>
      <c r="C46" s="312"/>
      <c r="E46" s="627" t="s">
        <v>367</v>
      </c>
      <c r="F46" s="627"/>
      <c r="G46" s="627"/>
      <c r="H46" s="627"/>
      <c r="I46" s="627"/>
      <c r="J46" s="312"/>
      <c r="K46" s="372">
        <v>710</v>
      </c>
      <c r="L46" s="368">
        <v>1130</v>
      </c>
      <c r="M46" s="368">
        <v>868</v>
      </c>
      <c r="N46" s="382">
        <v>1.59</v>
      </c>
      <c r="O46" s="385">
        <v>37.1</v>
      </c>
      <c r="P46" s="386">
        <v>23.3</v>
      </c>
    </row>
    <row r="47" spans="1:17" x14ac:dyDescent="0.15">
      <c r="A47" s="11"/>
      <c r="B47" s="12"/>
      <c r="C47" s="312"/>
      <c r="E47" s="627" t="s">
        <v>398</v>
      </c>
      <c r="F47" s="627"/>
      <c r="G47" s="627"/>
      <c r="H47" s="627"/>
      <c r="I47" s="627"/>
      <c r="J47" s="312"/>
      <c r="K47" s="372">
        <v>3570</v>
      </c>
      <c r="L47" s="368">
        <v>5996</v>
      </c>
      <c r="M47" s="368">
        <v>4225</v>
      </c>
      <c r="N47" s="382">
        <v>1.68</v>
      </c>
      <c r="O47" s="385">
        <v>40.4</v>
      </c>
      <c r="P47" s="386">
        <v>24.1</v>
      </c>
    </row>
    <row r="48" spans="1:17" x14ac:dyDescent="0.15">
      <c r="A48" s="11"/>
      <c r="B48" s="12"/>
      <c r="C48" s="312"/>
      <c r="E48" s="627" t="s">
        <v>399</v>
      </c>
      <c r="F48" s="627"/>
      <c r="G48" s="627"/>
      <c r="H48" s="627"/>
      <c r="I48" s="627"/>
      <c r="J48" s="312"/>
      <c r="K48" s="372">
        <v>280</v>
      </c>
      <c r="L48" s="368">
        <v>628</v>
      </c>
      <c r="M48" s="368">
        <v>370</v>
      </c>
      <c r="N48" s="382">
        <v>2.2400000000000002</v>
      </c>
      <c r="O48" s="385">
        <v>83.4</v>
      </c>
      <c r="P48" s="386">
        <v>37.200000000000003</v>
      </c>
    </row>
    <row r="49" spans="1:16" x14ac:dyDescent="0.15">
      <c r="A49" s="11"/>
      <c r="B49" s="12"/>
      <c r="D49" s="627" t="s">
        <v>370</v>
      </c>
      <c r="E49" s="627"/>
      <c r="F49" s="627"/>
      <c r="G49" s="627"/>
      <c r="H49" s="627"/>
      <c r="I49" s="627"/>
      <c r="J49" s="312"/>
      <c r="K49" s="372">
        <v>378</v>
      </c>
      <c r="L49" s="368">
        <v>558</v>
      </c>
      <c r="M49" s="368">
        <v>435</v>
      </c>
      <c r="N49" s="382">
        <v>1.48</v>
      </c>
      <c r="O49" s="385">
        <v>38.200000000000003</v>
      </c>
      <c r="P49" s="386">
        <v>25.9</v>
      </c>
    </row>
    <row r="50" spans="1:16" ht="13.5" customHeight="1" x14ac:dyDescent="0.15">
      <c r="A50" s="11"/>
      <c r="C50" s="627" t="s">
        <v>371</v>
      </c>
      <c r="D50" s="627"/>
      <c r="E50" s="627"/>
      <c r="F50" s="627"/>
      <c r="G50" s="627"/>
      <c r="H50" s="627"/>
      <c r="I50" s="627"/>
      <c r="J50" s="312"/>
      <c r="K50" s="372">
        <v>113</v>
      </c>
      <c r="L50" s="368">
        <v>183</v>
      </c>
      <c r="M50" s="368">
        <v>136</v>
      </c>
      <c r="N50" s="382">
        <v>1.62</v>
      </c>
      <c r="O50" s="383" t="s">
        <v>251</v>
      </c>
      <c r="P50" s="384" t="s">
        <v>251</v>
      </c>
    </row>
    <row r="51" spans="1:16" ht="14.25" thickBot="1" x14ac:dyDescent="0.2">
      <c r="A51" s="6"/>
      <c r="B51" s="663"/>
      <c r="C51" s="663"/>
      <c r="D51" s="663"/>
      <c r="E51" s="663"/>
      <c r="F51" s="663"/>
      <c r="G51" s="663"/>
      <c r="H51" s="663"/>
      <c r="I51" s="388"/>
      <c r="J51" s="388"/>
      <c r="K51" s="389"/>
      <c r="L51" s="390"/>
      <c r="M51" s="390"/>
      <c r="N51" s="390"/>
      <c r="O51" s="390"/>
      <c r="P51" s="391"/>
    </row>
  </sheetData>
  <mergeCells count="55">
    <mergeCell ref="B51:H51"/>
    <mergeCell ref="E45:I45"/>
    <mergeCell ref="E46:I46"/>
    <mergeCell ref="E47:I47"/>
    <mergeCell ref="E48:I48"/>
    <mergeCell ref="B41:H41"/>
    <mergeCell ref="B42:I42"/>
    <mergeCell ref="C43:I43"/>
    <mergeCell ref="D44:I44"/>
    <mergeCell ref="D49:I49"/>
    <mergeCell ref="C50:I50"/>
    <mergeCell ref="A34:P34"/>
    <mergeCell ref="A35:P35"/>
    <mergeCell ref="K37:K40"/>
    <mergeCell ref="L37:L40"/>
    <mergeCell ref="M37:M38"/>
    <mergeCell ref="B38:I38"/>
    <mergeCell ref="N38:N39"/>
    <mergeCell ref="B39:I39"/>
    <mergeCell ref="M39:M40"/>
    <mergeCell ref="C23:F23"/>
    <mergeCell ref="I23:J23"/>
    <mergeCell ref="C24:F24"/>
    <mergeCell ref="I24:J24"/>
    <mergeCell ref="C25:F25"/>
    <mergeCell ref="I25:J25"/>
    <mergeCell ref="C18:F18"/>
    <mergeCell ref="I18:J18"/>
    <mergeCell ref="C19:F19"/>
    <mergeCell ref="I19:J19"/>
    <mergeCell ref="C21:G21"/>
    <mergeCell ref="B22:F22"/>
    <mergeCell ref="C13:F13"/>
    <mergeCell ref="I13:J13"/>
    <mergeCell ref="C15:G15"/>
    <mergeCell ref="B16:F16"/>
    <mergeCell ref="C17:F17"/>
    <mergeCell ref="I17:J17"/>
    <mergeCell ref="P6:P7"/>
    <mergeCell ref="C9:G9"/>
    <mergeCell ref="B10:F10"/>
    <mergeCell ref="C11:F11"/>
    <mergeCell ref="I11:J11"/>
    <mergeCell ref="C12:F12"/>
    <mergeCell ref="I12:J12"/>
    <mergeCell ref="A3:P3"/>
    <mergeCell ref="F4:O4"/>
    <mergeCell ref="C6:G7"/>
    <mergeCell ref="H6:H7"/>
    <mergeCell ref="I6:J6"/>
    <mergeCell ref="K6:K7"/>
    <mergeCell ref="L6:L7"/>
    <mergeCell ref="M6:M7"/>
    <mergeCell ref="N6:N7"/>
    <mergeCell ref="O6:O7"/>
  </mergeCells>
  <phoneticPr fontId="2"/>
  <pageMargins left="0.75" right="0.75" top="1" bottom="1" header="0.51200000000000001" footer="0.51200000000000001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workbookViewId="0">
      <selection sqref="A1:N1"/>
    </sheetView>
  </sheetViews>
  <sheetFormatPr defaultRowHeight="13.5" x14ac:dyDescent="0.15"/>
  <cols>
    <col min="1" max="1" width="2.25" customWidth="1"/>
    <col min="2" max="2" width="0.75" customWidth="1"/>
    <col min="3" max="3" width="1" customWidth="1"/>
    <col min="4" max="4" width="1.5" customWidth="1"/>
    <col min="5" max="5" width="23.375" customWidth="1"/>
    <col min="6" max="6" width="0.75" customWidth="1"/>
    <col min="7" max="7" width="6.875" customWidth="1"/>
    <col min="8" max="8" width="3" customWidth="1"/>
    <col min="10" max="15" width="9.625" customWidth="1"/>
  </cols>
  <sheetData>
    <row r="1" spans="1:15" ht="23.25" customHeight="1" x14ac:dyDescent="0.15">
      <c r="A1" s="611" t="s">
        <v>437</v>
      </c>
      <c r="B1" s="611"/>
      <c r="C1" s="611"/>
      <c r="D1" s="611"/>
      <c r="E1" s="611"/>
      <c r="F1" s="611"/>
      <c r="G1" s="611"/>
      <c r="H1" s="611"/>
      <c r="I1" s="611"/>
      <c r="J1" s="611"/>
      <c r="K1" s="611"/>
      <c r="L1" s="611"/>
      <c r="M1" s="611"/>
      <c r="N1" s="611"/>
      <c r="O1" s="255"/>
    </row>
    <row r="2" spans="1:15" ht="23.25" customHeight="1" x14ac:dyDescent="0.15">
      <c r="B2" s="392" t="s">
        <v>438</v>
      </c>
      <c r="C2" s="392"/>
      <c r="D2" s="392"/>
      <c r="E2" s="393"/>
      <c r="F2" s="393"/>
      <c r="G2" s="394"/>
      <c r="H2" s="393"/>
      <c r="I2" s="394"/>
      <c r="J2" s="393"/>
      <c r="K2" s="393"/>
      <c r="L2" s="393"/>
      <c r="M2" s="393"/>
      <c r="N2" s="394"/>
      <c r="O2" s="392"/>
    </row>
    <row r="3" spans="1:15" ht="15" customHeight="1" thickBot="1" x14ac:dyDescent="0.2"/>
    <row r="4" spans="1:15" ht="18" customHeight="1" x14ac:dyDescent="0.15">
      <c r="B4" s="628" t="s">
        <v>439</v>
      </c>
      <c r="C4" s="616"/>
      <c r="D4" s="616"/>
      <c r="E4" s="616"/>
      <c r="F4" s="288"/>
      <c r="G4" s="615" t="s">
        <v>440</v>
      </c>
      <c r="H4" s="629"/>
      <c r="I4" s="636" t="s">
        <v>441</v>
      </c>
      <c r="J4" s="637"/>
      <c r="K4" s="637"/>
      <c r="L4" s="637"/>
      <c r="M4" s="664"/>
      <c r="N4" s="665" t="s">
        <v>442</v>
      </c>
    </row>
    <row r="5" spans="1:15" ht="30" customHeight="1" x14ac:dyDescent="0.15">
      <c r="B5" s="633"/>
      <c r="C5" s="634"/>
      <c r="D5" s="634"/>
      <c r="E5" s="634"/>
      <c r="F5" s="326"/>
      <c r="G5" s="603"/>
      <c r="H5" s="635"/>
      <c r="I5" s="326" t="s">
        <v>443</v>
      </c>
      <c r="J5" s="325" t="s">
        <v>444</v>
      </c>
      <c r="K5" s="395" t="s">
        <v>445</v>
      </c>
      <c r="L5" s="325" t="s">
        <v>446</v>
      </c>
      <c r="M5" s="326" t="s">
        <v>447</v>
      </c>
      <c r="N5" s="586"/>
    </row>
    <row r="6" spans="1:15" ht="7.5" customHeight="1" x14ac:dyDescent="0.15">
      <c r="B6" s="396"/>
      <c r="C6" s="397"/>
      <c r="D6" s="397"/>
      <c r="E6" s="397"/>
      <c r="F6" s="397"/>
      <c r="G6" s="398"/>
      <c r="H6" s="399"/>
      <c r="I6" s="397"/>
      <c r="J6" s="400"/>
      <c r="K6" s="397"/>
      <c r="L6" s="400"/>
      <c r="M6" s="397"/>
      <c r="N6" s="401"/>
    </row>
    <row r="7" spans="1:15" ht="20.25" customHeight="1" x14ac:dyDescent="0.15">
      <c r="B7" s="323"/>
      <c r="C7" s="645" t="s">
        <v>448</v>
      </c>
      <c r="D7" s="645"/>
      <c r="E7" s="645"/>
      <c r="F7" s="324"/>
      <c r="G7" s="659">
        <f>SUM(I7,N7)</f>
        <v>22934</v>
      </c>
      <c r="H7" s="660"/>
      <c r="I7" s="369">
        <f>SUM(J7:M7)</f>
        <v>22556</v>
      </c>
      <c r="J7" s="368">
        <v>17996</v>
      </c>
      <c r="K7" s="369">
        <v>710</v>
      </c>
      <c r="L7" s="368">
        <v>3570</v>
      </c>
      <c r="M7" s="369">
        <v>280</v>
      </c>
      <c r="N7" s="402">
        <v>378</v>
      </c>
    </row>
    <row r="8" spans="1:15" ht="20.25" customHeight="1" x14ac:dyDescent="0.15">
      <c r="A8" s="13"/>
      <c r="C8" s="312"/>
      <c r="D8" s="645" t="s">
        <v>449</v>
      </c>
      <c r="E8" s="645"/>
      <c r="F8" s="324"/>
      <c r="G8" s="372"/>
      <c r="H8" s="373"/>
      <c r="I8" s="369"/>
      <c r="J8" s="368"/>
      <c r="K8" s="369"/>
      <c r="L8" s="368"/>
      <c r="M8" s="369"/>
      <c r="N8" s="402"/>
    </row>
    <row r="9" spans="1:15" ht="18" customHeight="1" x14ac:dyDescent="0.15">
      <c r="B9" s="336"/>
      <c r="C9" s="340"/>
      <c r="D9" s="340"/>
      <c r="E9" s="340"/>
      <c r="F9" s="340"/>
      <c r="G9" s="372"/>
      <c r="H9" s="373"/>
      <c r="I9" s="369"/>
      <c r="J9" s="368"/>
      <c r="K9" s="369"/>
      <c r="L9" s="368"/>
      <c r="M9" s="369"/>
      <c r="N9" s="402"/>
    </row>
    <row r="10" spans="1:15" ht="18" customHeight="1" x14ac:dyDescent="0.15">
      <c r="B10" s="403"/>
      <c r="C10" s="404"/>
      <c r="D10" s="404"/>
      <c r="E10" s="404" t="s">
        <v>450</v>
      </c>
      <c r="F10" s="404"/>
      <c r="G10" s="659">
        <f>SUM(I10,N10)</f>
        <v>953</v>
      </c>
      <c r="H10" s="660"/>
      <c r="I10" s="369">
        <f>SUM(J10:M10)</f>
        <v>863</v>
      </c>
      <c r="J10" s="368">
        <v>43</v>
      </c>
      <c r="K10" s="369">
        <v>53</v>
      </c>
      <c r="L10" s="368">
        <v>739</v>
      </c>
      <c r="M10" s="369">
        <v>28</v>
      </c>
      <c r="N10" s="402">
        <v>90</v>
      </c>
    </row>
    <row r="11" spans="1:15" ht="18" customHeight="1" x14ac:dyDescent="0.15">
      <c r="B11" s="11"/>
      <c r="C11" s="324"/>
      <c r="D11" s="324"/>
      <c r="E11" s="324" t="s">
        <v>451</v>
      </c>
      <c r="F11" s="324"/>
      <c r="G11" s="659">
        <f t="shared" ref="G11:G25" si="0">SUM(I11,N11)</f>
        <v>1295</v>
      </c>
      <c r="H11" s="660"/>
      <c r="I11" s="369">
        <f t="shared" ref="I11:I25" si="1">SUM(J11:M11)</f>
        <v>1218</v>
      </c>
      <c r="J11" s="368">
        <v>341</v>
      </c>
      <c r="K11" s="369">
        <v>101</v>
      </c>
      <c r="L11" s="368">
        <v>756</v>
      </c>
      <c r="M11" s="369">
        <v>20</v>
      </c>
      <c r="N11" s="402">
        <v>77</v>
      </c>
    </row>
    <row r="12" spans="1:15" ht="18" customHeight="1" x14ac:dyDescent="0.15">
      <c r="B12" s="11"/>
      <c r="C12" s="324"/>
      <c r="D12" s="324"/>
      <c r="E12" s="324" t="s">
        <v>452</v>
      </c>
      <c r="F12" s="324"/>
      <c r="G12" s="659">
        <f t="shared" si="0"/>
        <v>2017</v>
      </c>
      <c r="H12" s="660"/>
      <c r="I12" s="369">
        <f t="shared" si="1"/>
        <v>1947</v>
      </c>
      <c r="J12" s="368">
        <v>946</v>
      </c>
      <c r="K12" s="369">
        <v>315</v>
      </c>
      <c r="L12" s="368">
        <v>653</v>
      </c>
      <c r="M12" s="369">
        <v>33</v>
      </c>
      <c r="N12" s="402">
        <v>70</v>
      </c>
    </row>
    <row r="13" spans="1:15" ht="18" customHeight="1" x14ac:dyDescent="0.15">
      <c r="B13" s="11"/>
      <c r="C13" s="324"/>
      <c r="D13" s="324"/>
      <c r="E13" s="324" t="s">
        <v>453</v>
      </c>
      <c r="F13" s="324"/>
      <c r="G13" s="659">
        <f t="shared" si="0"/>
        <v>2055</v>
      </c>
      <c r="H13" s="660"/>
      <c r="I13" s="369">
        <f t="shared" si="1"/>
        <v>2017</v>
      </c>
      <c r="J13" s="368">
        <v>1384</v>
      </c>
      <c r="K13" s="369">
        <v>141</v>
      </c>
      <c r="L13" s="368">
        <v>470</v>
      </c>
      <c r="M13" s="369">
        <v>22</v>
      </c>
      <c r="N13" s="402">
        <v>38</v>
      </c>
    </row>
    <row r="14" spans="1:15" ht="18" customHeight="1" x14ac:dyDescent="0.15">
      <c r="B14" s="11"/>
      <c r="C14" s="324"/>
      <c r="D14" s="324"/>
      <c r="E14" s="324" t="s">
        <v>454</v>
      </c>
      <c r="F14" s="324"/>
      <c r="G14" s="659"/>
      <c r="H14" s="660"/>
      <c r="I14" s="369"/>
      <c r="J14" s="368"/>
      <c r="K14" s="369"/>
      <c r="L14" s="368"/>
      <c r="M14" s="369"/>
      <c r="N14" s="402"/>
    </row>
    <row r="15" spans="1:15" ht="18" customHeight="1" x14ac:dyDescent="0.15">
      <c r="B15" s="11"/>
      <c r="C15" s="324"/>
      <c r="D15" s="324"/>
      <c r="E15" s="324" t="s">
        <v>455</v>
      </c>
      <c r="F15" s="324"/>
      <c r="G15" s="659">
        <f t="shared" si="0"/>
        <v>2092</v>
      </c>
      <c r="H15" s="660"/>
      <c r="I15" s="369">
        <f t="shared" si="1"/>
        <v>2062</v>
      </c>
      <c r="J15" s="368">
        <v>1661</v>
      </c>
      <c r="K15" s="369">
        <v>47</v>
      </c>
      <c r="L15" s="368">
        <v>334</v>
      </c>
      <c r="M15" s="369">
        <v>20</v>
      </c>
      <c r="N15" s="402">
        <v>30</v>
      </c>
    </row>
    <row r="16" spans="1:15" ht="18" customHeight="1" x14ac:dyDescent="0.15">
      <c r="B16" s="11"/>
      <c r="C16" s="324"/>
      <c r="D16" s="324"/>
      <c r="E16" s="324" t="s">
        <v>456</v>
      </c>
      <c r="F16" s="324"/>
      <c r="G16" s="659">
        <f t="shared" si="0"/>
        <v>2434</v>
      </c>
      <c r="H16" s="660"/>
      <c r="I16" s="369">
        <f t="shared" si="1"/>
        <v>2402</v>
      </c>
      <c r="J16" s="368">
        <v>2101</v>
      </c>
      <c r="K16" s="369">
        <v>28</v>
      </c>
      <c r="L16" s="368">
        <v>243</v>
      </c>
      <c r="M16" s="369">
        <v>30</v>
      </c>
      <c r="N16" s="402">
        <v>32</v>
      </c>
    </row>
    <row r="17" spans="2:14" ht="18" customHeight="1" x14ac:dyDescent="0.15">
      <c r="B17" s="11"/>
      <c r="C17" s="324"/>
      <c r="D17" s="324"/>
      <c r="E17" s="324" t="s">
        <v>457</v>
      </c>
      <c r="F17" s="324"/>
      <c r="G17" s="659">
        <f t="shared" si="0"/>
        <v>1798</v>
      </c>
      <c r="H17" s="660"/>
      <c r="I17" s="369">
        <f t="shared" si="1"/>
        <v>1780</v>
      </c>
      <c r="J17" s="368">
        <v>1641</v>
      </c>
      <c r="K17" s="369">
        <v>15</v>
      </c>
      <c r="L17" s="368">
        <v>108</v>
      </c>
      <c r="M17" s="369">
        <v>16</v>
      </c>
      <c r="N17" s="402">
        <v>18</v>
      </c>
    </row>
    <row r="18" spans="2:14" ht="18" customHeight="1" x14ac:dyDescent="0.15">
      <c r="B18" s="11"/>
      <c r="C18" s="324"/>
      <c r="D18" s="324"/>
      <c r="E18" s="324" t="s">
        <v>458</v>
      </c>
      <c r="F18" s="324"/>
      <c r="G18" s="659">
        <f t="shared" si="0"/>
        <v>1625</v>
      </c>
      <c r="H18" s="660"/>
      <c r="I18" s="369">
        <f t="shared" si="1"/>
        <v>1614</v>
      </c>
      <c r="J18" s="368">
        <v>1525</v>
      </c>
      <c r="K18" s="369">
        <v>6</v>
      </c>
      <c r="L18" s="368">
        <v>67</v>
      </c>
      <c r="M18" s="369">
        <v>16</v>
      </c>
      <c r="N18" s="402">
        <v>11</v>
      </c>
    </row>
    <row r="19" spans="2:14" ht="18" customHeight="1" x14ac:dyDescent="0.15">
      <c r="B19" s="11"/>
      <c r="C19" s="324"/>
      <c r="D19" s="324"/>
      <c r="E19" s="324" t="s">
        <v>459</v>
      </c>
      <c r="F19" s="324"/>
      <c r="G19" s="659">
        <f t="shared" si="0"/>
        <v>1771</v>
      </c>
      <c r="H19" s="660"/>
      <c r="I19" s="369">
        <f t="shared" si="1"/>
        <v>1763</v>
      </c>
      <c r="J19" s="368">
        <v>1674</v>
      </c>
      <c r="K19" s="369">
        <v>4</v>
      </c>
      <c r="L19" s="368">
        <v>64</v>
      </c>
      <c r="M19" s="369">
        <v>21</v>
      </c>
      <c r="N19" s="402">
        <v>8</v>
      </c>
    </row>
    <row r="20" spans="2:14" ht="18" customHeight="1" x14ac:dyDescent="0.15">
      <c r="B20" s="11"/>
      <c r="C20" s="324"/>
      <c r="D20" s="324"/>
      <c r="E20" s="324"/>
      <c r="F20" s="324"/>
      <c r="G20" s="659"/>
      <c r="H20" s="660"/>
      <c r="I20" s="369"/>
      <c r="J20" s="368"/>
      <c r="K20" s="369"/>
      <c r="L20" s="368"/>
      <c r="M20" s="369"/>
      <c r="N20" s="402"/>
    </row>
    <row r="21" spans="2:14" ht="18" customHeight="1" x14ac:dyDescent="0.15">
      <c r="B21" s="11"/>
      <c r="C21" s="324"/>
      <c r="D21" s="324"/>
      <c r="E21" s="324" t="s">
        <v>460</v>
      </c>
      <c r="F21" s="324"/>
      <c r="G21" s="659">
        <f t="shared" si="0"/>
        <v>2084</v>
      </c>
      <c r="H21" s="660"/>
      <c r="I21" s="369">
        <f t="shared" si="1"/>
        <v>2084</v>
      </c>
      <c r="J21" s="368">
        <v>2015</v>
      </c>
      <c r="K21" s="374" t="s">
        <v>251</v>
      </c>
      <c r="L21" s="368">
        <v>53</v>
      </c>
      <c r="M21" s="369">
        <v>16</v>
      </c>
      <c r="N21" s="405" t="s">
        <v>251</v>
      </c>
    </row>
    <row r="22" spans="2:14" ht="18" customHeight="1" x14ac:dyDescent="0.15">
      <c r="B22" s="11"/>
      <c r="C22" s="324"/>
      <c r="D22" s="324"/>
      <c r="E22" s="324" t="s">
        <v>461</v>
      </c>
      <c r="F22" s="324"/>
      <c r="G22" s="659">
        <f t="shared" si="0"/>
        <v>2227</v>
      </c>
      <c r="H22" s="660"/>
      <c r="I22" s="369">
        <f t="shared" si="1"/>
        <v>2225</v>
      </c>
      <c r="J22" s="368">
        <v>2149</v>
      </c>
      <c r="K22" s="374" t="s">
        <v>251</v>
      </c>
      <c r="L22" s="368">
        <v>55</v>
      </c>
      <c r="M22" s="369">
        <v>21</v>
      </c>
      <c r="N22" s="402">
        <v>2</v>
      </c>
    </row>
    <row r="23" spans="2:14" ht="18" customHeight="1" x14ac:dyDescent="0.15">
      <c r="B23" s="11"/>
      <c r="C23" s="324"/>
      <c r="D23" s="324"/>
      <c r="E23" s="324" t="s">
        <v>462</v>
      </c>
      <c r="F23" s="324"/>
      <c r="G23" s="659">
        <f t="shared" si="0"/>
        <v>1732</v>
      </c>
      <c r="H23" s="660"/>
      <c r="I23" s="369">
        <f t="shared" si="1"/>
        <v>1730</v>
      </c>
      <c r="J23" s="368">
        <v>1688</v>
      </c>
      <c r="K23" s="374" t="s">
        <v>251</v>
      </c>
      <c r="L23" s="368">
        <v>23</v>
      </c>
      <c r="M23" s="369">
        <v>19</v>
      </c>
      <c r="N23" s="402">
        <v>2</v>
      </c>
    </row>
    <row r="24" spans="2:14" ht="18" customHeight="1" x14ac:dyDescent="0.15">
      <c r="B24" s="11"/>
      <c r="C24" s="324"/>
      <c r="D24" s="324"/>
      <c r="E24" s="324" t="s">
        <v>463</v>
      </c>
      <c r="F24" s="324"/>
      <c r="G24" s="659">
        <f t="shared" si="0"/>
        <v>445</v>
      </c>
      <c r="H24" s="660"/>
      <c r="I24" s="369">
        <f t="shared" si="1"/>
        <v>445</v>
      </c>
      <c r="J24" s="368">
        <v>430</v>
      </c>
      <c r="K24" s="374" t="s">
        <v>251</v>
      </c>
      <c r="L24" s="368">
        <v>5</v>
      </c>
      <c r="M24" s="369">
        <v>10</v>
      </c>
      <c r="N24" s="405" t="s">
        <v>251</v>
      </c>
    </row>
    <row r="25" spans="2:14" ht="18" customHeight="1" x14ac:dyDescent="0.15">
      <c r="B25" s="403"/>
      <c r="C25" s="404"/>
      <c r="D25" s="404"/>
      <c r="E25" s="404" t="s">
        <v>464</v>
      </c>
      <c r="F25" s="404"/>
      <c r="G25" s="659">
        <f t="shared" si="0"/>
        <v>406</v>
      </c>
      <c r="H25" s="660"/>
      <c r="I25" s="369">
        <f t="shared" si="1"/>
        <v>406</v>
      </c>
      <c r="J25" s="368">
        <v>398</v>
      </c>
      <c r="K25" s="374" t="s">
        <v>251</v>
      </c>
      <c r="L25" s="406" t="s">
        <v>251</v>
      </c>
      <c r="M25" s="369">
        <v>8</v>
      </c>
      <c r="N25" s="405" t="s">
        <v>251</v>
      </c>
    </row>
    <row r="26" spans="2:14" ht="10.5" customHeight="1" thickBot="1" x14ac:dyDescent="0.2">
      <c r="B26" s="407"/>
      <c r="C26" s="408"/>
      <c r="D26" s="408"/>
      <c r="E26" s="408"/>
      <c r="F26" s="408"/>
      <c r="G26" s="409"/>
      <c r="H26" s="410"/>
      <c r="I26" s="411"/>
      <c r="J26" s="412"/>
      <c r="K26" s="411"/>
      <c r="L26" s="412"/>
      <c r="M26" s="411"/>
      <c r="N26" s="413"/>
    </row>
    <row r="27" spans="2:14" x14ac:dyDescent="0.15">
      <c r="B27" s="485"/>
      <c r="C27" s="485"/>
      <c r="D27" s="485"/>
      <c r="E27" s="485"/>
      <c r="F27" s="485"/>
      <c r="G27" s="485"/>
    </row>
  </sheetData>
  <mergeCells count="25">
    <mergeCell ref="G21:H21"/>
    <mergeCell ref="G22:H22"/>
    <mergeCell ref="G23:H23"/>
    <mergeCell ref="G24:H24"/>
    <mergeCell ref="G25:H25"/>
    <mergeCell ref="B27:G27"/>
    <mergeCell ref="G15:H15"/>
    <mergeCell ref="G16:H16"/>
    <mergeCell ref="G17:H17"/>
    <mergeCell ref="G18:H18"/>
    <mergeCell ref="G19:H19"/>
    <mergeCell ref="G20:H20"/>
    <mergeCell ref="D8:E8"/>
    <mergeCell ref="G10:H10"/>
    <mergeCell ref="G11:H11"/>
    <mergeCell ref="G12:H12"/>
    <mergeCell ref="G13:H13"/>
    <mergeCell ref="G14:H14"/>
    <mergeCell ref="A1:N1"/>
    <mergeCell ref="B4:E5"/>
    <mergeCell ref="G4:H5"/>
    <mergeCell ref="I4:M4"/>
    <mergeCell ref="N4:N5"/>
    <mergeCell ref="C7:E7"/>
    <mergeCell ref="G7:H7"/>
  </mergeCells>
  <phoneticPr fontId="2"/>
  <pageMargins left="0.75" right="0.75" top="1" bottom="1" header="0.51200000000000001" footer="0.51200000000000001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"/>
  <sheetViews>
    <sheetView workbookViewId="0"/>
  </sheetViews>
  <sheetFormatPr defaultRowHeight="13.5" x14ac:dyDescent="0.15"/>
  <cols>
    <col min="1" max="1" width="1" customWidth="1"/>
    <col min="2" max="2" width="1.125" customWidth="1"/>
    <col min="3" max="3" width="1.25" customWidth="1"/>
    <col min="4" max="4" width="21" customWidth="1"/>
    <col min="5" max="5" width="11.375" customWidth="1"/>
    <col min="6" max="6" width="0.75" customWidth="1"/>
    <col min="7" max="20" width="5.125" customWidth="1"/>
    <col min="21" max="21" width="9.625" customWidth="1"/>
  </cols>
  <sheetData>
    <row r="1" spans="1:21" ht="23.25" customHeight="1" x14ac:dyDescent="0.2">
      <c r="D1" s="544" t="s">
        <v>465</v>
      </c>
      <c r="E1" s="544"/>
      <c r="F1" s="544"/>
      <c r="G1" s="544"/>
      <c r="H1" s="544"/>
      <c r="I1" s="544"/>
      <c r="J1" s="544"/>
      <c r="K1" s="544"/>
      <c r="L1" s="544"/>
      <c r="M1" s="544"/>
      <c r="N1" s="544"/>
      <c r="O1" s="544"/>
      <c r="P1" s="544"/>
      <c r="Q1" s="544"/>
      <c r="R1" s="544"/>
      <c r="S1" s="544"/>
      <c r="T1" s="544"/>
    </row>
    <row r="2" spans="1:21" ht="23.25" customHeight="1" x14ac:dyDescent="0.2">
      <c r="D2" s="12"/>
      <c r="E2" s="573" t="s">
        <v>466</v>
      </c>
      <c r="F2" s="573"/>
      <c r="G2" s="573"/>
      <c r="H2" s="573"/>
      <c r="I2" s="573"/>
      <c r="J2" s="573"/>
      <c r="K2" s="573"/>
      <c r="L2" s="573"/>
      <c r="M2" s="573"/>
      <c r="N2" s="573"/>
      <c r="O2" s="573"/>
      <c r="P2" s="12"/>
      <c r="Q2" s="12"/>
      <c r="R2" s="12"/>
      <c r="S2" s="12"/>
      <c r="T2" s="12"/>
    </row>
    <row r="3" spans="1:21" ht="10.5" customHeight="1" thickBot="1" x14ac:dyDescent="0.2">
      <c r="A3" s="7"/>
      <c r="B3" s="7"/>
      <c r="C3" s="7"/>
      <c r="D3" s="7"/>
      <c r="E3" s="7"/>
      <c r="F3" s="7"/>
      <c r="G3" s="12"/>
    </row>
    <row r="4" spans="1:21" ht="29.25" customHeight="1" x14ac:dyDescent="0.15">
      <c r="A4" s="414"/>
      <c r="B4" s="666" t="s">
        <v>467</v>
      </c>
      <c r="C4" s="666"/>
      <c r="D4" s="666"/>
      <c r="E4" s="666"/>
      <c r="F4" s="667"/>
      <c r="G4" s="668" t="s">
        <v>468</v>
      </c>
      <c r="H4" s="667"/>
      <c r="I4" s="669" t="s">
        <v>469</v>
      </c>
      <c r="J4" s="670"/>
      <c r="K4" s="671" t="s">
        <v>470</v>
      </c>
      <c r="L4" s="672"/>
      <c r="M4" s="671" t="s">
        <v>471</v>
      </c>
      <c r="N4" s="672"/>
      <c r="O4" s="671" t="s">
        <v>472</v>
      </c>
      <c r="P4" s="672"/>
      <c r="Q4" s="671" t="s">
        <v>473</v>
      </c>
      <c r="R4" s="672"/>
      <c r="S4" s="671" t="s">
        <v>474</v>
      </c>
      <c r="T4" s="672"/>
      <c r="U4" s="415" t="s">
        <v>475</v>
      </c>
    </row>
    <row r="5" spans="1:21" ht="7.5" customHeight="1" x14ac:dyDescent="0.15">
      <c r="A5" s="11"/>
      <c r="B5" s="623"/>
      <c r="C5" s="623"/>
      <c r="D5" s="623"/>
      <c r="E5" s="623"/>
      <c r="F5" s="675"/>
      <c r="G5" s="676"/>
      <c r="H5" s="677"/>
      <c r="I5" s="301"/>
      <c r="J5" s="12"/>
      <c r="K5" s="30"/>
      <c r="L5" s="21"/>
      <c r="M5" s="12"/>
      <c r="N5" s="12"/>
      <c r="O5" s="30"/>
      <c r="P5" s="22"/>
      <c r="Q5" s="12"/>
      <c r="R5" s="12"/>
      <c r="S5" s="30"/>
      <c r="T5" s="21"/>
      <c r="U5" s="13"/>
    </row>
    <row r="6" spans="1:21" ht="18" customHeight="1" x14ac:dyDescent="0.15">
      <c r="A6" s="678" t="s">
        <v>476</v>
      </c>
      <c r="B6" s="645"/>
      <c r="C6" s="645"/>
      <c r="D6" s="645"/>
      <c r="E6" s="645"/>
      <c r="F6" s="46"/>
      <c r="G6" s="673">
        <f t="shared" ref="G6:G12" si="0">SUM(I6:U6)</f>
        <v>22934</v>
      </c>
      <c r="H6" s="674"/>
      <c r="I6" s="673">
        <v>7458</v>
      </c>
      <c r="J6" s="679"/>
      <c r="K6" s="673">
        <v>8707</v>
      </c>
      <c r="L6" s="674"/>
      <c r="M6" s="673">
        <v>3716</v>
      </c>
      <c r="N6" s="674"/>
      <c r="O6" s="673">
        <v>1613</v>
      </c>
      <c r="P6" s="674"/>
      <c r="Q6" s="419"/>
      <c r="R6" s="419">
        <v>881</v>
      </c>
      <c r="S6" s="420"/>
      <c r="T6" s="421">
        <v>423</v>
      </c>
      <c r="U6" s="422">
        <v>136</v>
      </c>
    </row>
    <row r="7" spans="1:21" ht="18" customHeight="1" x14ac:dyDescent="0.15">
      <c r="A7" s="11"/>
      <c r="B7" s="423"/>
      <c r="C7" s="680" t="s">
        <v>396</v>
      </c>
      <c r="D7" s="680"/>
      <c r="E7" s="680"/>
      <c r="F7" s="57"/>
      <c r="G7" s="673">
        <f t="shared" si="0"/>
        <v>22556</v>
      </c>
      <c r="H7" s="674"/>
      <c r="I7" s="673">
        <v>7207</v>
      </c>
      <c r="J7" s="679"/>
      <c r="K7" s="673">
        <v>8612</v>
      </c>
      <c r="L7" s="674"/>
      <c r="M7" s="673">
        <v>3696</v>
      </c>
      <c r="N7" s="674"/>
      <c r="O7" s="673">
        <v>1606</v>
      </c>
      <c r="P7" s="674"/>
      <c r="Q7" s="419"/>
      <c r="R7" s="419">
        <v>880</v>
      </c>
      <c r="S7" s="420"/>
      <c r="T7" s="421">
        <v>419</v>
      </c>
      <c r="U7" s="422">
        <v>136</v>
      </c>
    </row>
    <row r="8" spans="1:21" ht="18" customHeight="1" x14ac:dyDescent="0.15">
      <c r="A8" s="11"/>
      <c r="B8" s="423"/>
      <c r="C8" s="423"/>
      <c r="D8" s="680" t="s">
        <v>397</v>
      </c>
      <c r="E8" s="680"/>
      <c r="F8" s="57"/>
      <c r="G8" s="673">
        <f t="shared" si="0"/>
        <v>17996</v>
      </c>
      <c r="H8" s="674"/>
      <c r="I8" s="673">
        <v>4750</v>
      </c>
      <c r="J8" s="679"/>
      <c r="K8" s="673">
        <v>7235</v>
      </c>
      <c r="L8" s="674"/>
      <c r="M8" s="673">
        <v>3216</v>
      </c>
      <c r="N8" s="674"/>
      <c r="O8" s="673">
        <v>1445</v>
      </c>
      <c r="P8" s="674"/>
      <c r="Q8" s="419"/>
      <c r="R8" s="419">
        <v>822</v>
      </c>
      <c r="S8" s="420"/>
      <c r="T8" s="421">
        <v>399</v>
      </c>
      <c r="U8" s="422">
        <v>129</v>
      </c>
    </row>
    <row r="9" spans="1:21" ht="18" customHeight="1" x14ac:dyDescent="0.15">
      <c r="A9" s="11"/>
      <c r="B9" s="423"/>
      <c r="C9" s="423"/>
      <c r="D9" s="680" t="s">
        <v>367</v>
      </c>
      <c r="E9" s="680"/>
      <c r="F9" s="57"/>
      <c r="G9" s="673">
        <f t="shared" si="0"/>
        <v>710</v>
      </c>
      <c r="H9" s="674"/>
      <c r="I9" s="673">
        <v>386</v>
      </c>
      <c r="J9" s="679"/>
      <c r="K9" s="416"/>
      <c r="L9" s="417">
        <v>242</v>
      </c>
      <c r="M9" s="419"/>
      <c r="N9" s="419">
        <v>71</v>
      </c>
      <c r="O9" s="420"/>
      <c r="P9" s="421">
        <v>10</v>
      </c>
      <c r="Q9" s="419"/>
      <c r="R9" s="418" t="s">
        <v>251</v>
      </c>
      <c r="S9" s="416"/>
      <c r="T9" s="417" t="s">
        <v>251</v>
      </c>
      <c r="U9" s="422">
        <v>1</v>
      </c>
    </row>
    <row r="10" spans="1:21" ht="18" customHeight="1" x14ac:dyDescent="0.15">
      <c r="A10" s="11"/>
      <c r="B10" s="423"/>
      <c r="C10" s="423"/>
      <c r="D10" s="680" t="s">
        <v>398</v>
      </c>
      <c r="E10" s="680"/>
      <c r="F10" s="57"/>
      <c r="G10" s="673">
        <f t="shared" si="0"/>
        <v>3570</v>
      </c>
      <c r="H10" s="674"/>
      <c r="I10" s="673">
        <v>1981</v>
      </c>
      <c r="J10" s="679"/>
      <c r="K10" s="673">
        <v>1030</v>
      </c>
      <c r="L10" s="674"/>
      <c r="M10" s="419"/>
      <c r="N10" s="419">
        <v>362</v>
      </c>
      <c r="O10" s="420"/>
      <c r="P10" s="421">
        <v>138</v>
      </c>
      <c r="Q10" s="419"/>
      <c r="R10" s="419">
        <v>42</v>
      </c>
      <c r="S10" s="420"/>
      <c r="T10" s="421">
        <v>12</v>
      </c>
      <c r="U10" s="422">
        <v>5</v>
      </c>
    </row>
    <row r="11" spans="1:21" ht="18" customHeight="1" x14ac:dyDescent="0.15">
      <c r="A11" s="11"/>
      <c r="B11" s="423"/>
      <c r="C11" s="423"/>
      <c r="D11" s="680" t="s">
        <v>399</v>
      </c>
      <c r="E11" s="680"/>
      <c r="F11" s="57"/>
      <c r="G11" s="673">
        <f t="shared" si="0"/>
        <v>280</v>
      </c>
      <c r="H11" s="674"/>
      <c r="I11" s="673">
        <v>90</v>
      </c>
      <c r="J11" s="679"/>
      <c r="K11" s="420"/>
      <c r="L11" s="421">
        <v>105</v>
      </c>
      <c r="M11" s="419"/>
      <c r="N11" s="419">
        <v>47</v>
      </c>
      <c r="O11" s="420"/>
      <c r="P11" s="421">
        <v>13</v>
      </c>
      <c r="Q11" s="419"/>
      <c r="R11" s="419">
        <v>16</v>
      </c>
      <c r="S11" s="420"/>
      <c r="T11" s="421">
        <v>8</v>
      </c>
      <c r="U11" s="422">
        <v>1</v>
      </c>
    </row>
    <row r="12" spans="1:21" ht="18" customHeight="1" x14ac:dyDescent="0.15">
      <c r="A12" s="11"/>
      <c r="B12" s="423"/>
      <c r="C12" s="680" t="s">
        <v>370</v>
      </c>
      <c r="D12" s="680"/>
      <c r="E12" s="680"/>
      <c r="F12" s="57"/>
      <c r="G12" s="673">
        <f t="shared" si="0"/>
        <v>378</v>
      </c>
      <c r="H12" s="674"/>
      <c r="I12" s="673">
        <v>251</v>
      </c>
      <c r="J12" s="679"/>
      <c r="K12" s="420"/>
      <c r="L12" s="421">
        <v>95</v>
      </c>
      <c r="M12" s="419"/>
      <c r="N12" s="419">
        <v>20</v>
      </c>
      <c r="O12" s="420"/>
      <c r="P12" s="421">
        <v>7</v>
      </c>
      <c r="Q12" s="419"/>
      <c r="R12" s="419">
        <v>1</v>
      </c>
      <c r="S12" s="420"/>
      <c r="T12" s="421">
        <v>4</v>
      </c>
      <c r="U12" s="424" t="s">
        <v>251</v>
      </c>
    </row>
    <row r="13" spans="1:21" ht="7.5" customHeight="1" thickBot="1" x14ac:dyDescent="0.2">
      <c r="A13" s="6"/>
      <c r="B13" s="7"/>
      <c r="C13" s="7"/>
      <c r="D13" s="7"/>
      <c r="E13" s="7"/>
      <c r="F13" s="7"/>
      <c r="G13" s="681"/>
      <c r="H13" s="682"/>
      <c r="I13" s="387"/>
      <c r="J13" s="315"/>
      <c r="K13" s="427"/>
      <c r="L13" s="316"/>
      <c r="M13" s="315"/>
      <c r="N13" s="315"/>
      <c r="O13" s="427"/>
      <c r="P13" s="316"/>
      <c r="Q13" s="315"/>
      <c r="R13" s="315"/>
      <c r="S13" s="427"/>
      <c r="T13" s="316"/>
      <c r="U13" s="428"/>
    </row>
    <row r="14" spans="1:21" ht="7.5" customHeight="1" x14ac:dyDescent="0.15"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1:21" ht="13.5" customHeight="1" x14ac:dyDescent="0.15"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</row>
    <row r="16" spans="1:21" ht="13.5" customHeight="1" x14ac:dyDescent="0.15"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</row>
    <row r="17" spans="1:21" ht="13.5" customHeight="1" x14ac:dyDescent="0.15"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</row>
    <row r="18" spans="1:21" ht="13.5" customHeight="1" x14ac:dyDescent="0.15"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</row>
    <row r="19" spans="1:21" ht="13.5" customHeight="1" x14ac:dyDescent="0.15"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</row>
    <row r="20" spans="1:21" ht="13.5" customHeight="1" x14ac:dyDescent="0.15"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1:21" ht="13.5" customHeight="1" x14ac:dyDescent="0.15"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</row>
    <row r="22" spans="1:21" ht="13.5" customHeight="1" x14ac:dyDescent="0.15"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</row>
    <row r="23" spans="1:21" ht="13.5" customHeight="1" x14ac:dyDescent="0.15"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</row>
    <row r="24" spans="1:21" ht="13.5" customHeight="1" x14ac:dyDescent="0.15"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</row>
    <row r="25" spans="1:21" ht="13.5" customHeight="1" x14ac:dyDescent="0.15"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</row>
    <row r="26" spans="1:21" ht="12.75" customHeight="1" x14ac:dyDescent="0.15"/>
    <row r="27" spans="1:21" ht="23.25" customHeight="1" x14ac:dyDescent="0.2">
      <c r="A27" s="683" t="s">
        <v>477</v>
      </c>
      <c r="B27" s="683"/>
      <c r="C27" s="683"/>
      <c r="D27" s="683"/>
      <c r="E27" s="683"/>
      <c r="F27" s="683"/>
      <c r="G27" s="683"/>
      <c r="H27" s="683"/>
      <c r="I27" s="683"/>
      <c r="J27" s="683"/>
      <c r="K27" s="683"/>
      <c r="L27" s="683"/>
      <c r="M27" s="683"/>
      <c r="N27" s="683"/>
      <c r="O27" s="683"/>
      <c r="P27" s="683"/>
      <c r="Q27" s="683"/>
      <c r="R27" s="683"/>
      <c r="S27" s="683"/>
      <c r="T27" s="683"/>
      <c r="U27" s="683"/>
    </row>
    <row r="28" spans="1:21" ht="23.25" customHeight="1" x14ac:dyDescent="0.2">
      <c r="A28" s="684" t="s">
        <v>478</v>
      </c>
      <c r="B28" s="684"/>
      <c r="C28" s="684"/>
      <c r="D28" s="684"/>
      <c r="E28" s="684"/>
      <c r="F28" s="684"/>
      <c r="G28" s="684"/>
      <c r="H28" s="684"/>
      <c r="I28" s="684"/>
      <c r="J28" s="684"/>
      <c r="K28" s="684"/>
      <c r="L28" s="684"/>
      <c r="M28" s="684"/>
      <c r="N28" s="684"/>
      <c r="O28" s="684"/>
      <c r="P28" s="684"/>
      <c r="Q28" s="684"/>
      <c r="R28" s="684"/>
      <c r="S28" s="684"/>
      <c r="T28" s="684"/>
      <c r="U28" s="684"/>
    </row>
    <row r="29" spans="1:21" ht="10.5" customHeight="1" thickBot="1" x14ac:dyDescent="0.2"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</row>
    <row r="30" spans="1:21" ht="13.5" customHeight="1" x14ac:dyDescent="0.15">
      <c r="A30" s="377"/>
      <c r="B30" s="429"/>
      <c r="C30" s="276"/>
      <c r="D30" s="276"/>
      <c r="E30" s="465" t="s">
        <v>479</v>
      </c>
      <c r="F30" s="511"/>
      <c r="G30" s="466"/>
      <c r="H30" s="465" t="s">
        <v>480</v>
      </c>
      <c r="I30" s="511"/>
      <c r="J30" s="466"/>
      <c r="K30" s="686" t="s">
        <v>481</v>
      </c>
      <c r="L30" s="687"/>
      <c r="M30" s="688"/>
      <c r="N30" s="686" t="s">
        <v>482</v>
      </c>
      <c r="O30" s="687"/>
      <c r="P30" s="688"/>
      <c r="Q30" s="692" t="s">
        <v>483</v>
      </c>
      <c r="R30" s="693"/>
      <c r="S30" s="694"/>
      <c r="T30" s="693" t="s">
        <v>484</v>
      </c>
      <c r="U30" s="695"/>
    </row>
    <row r="31" spans="1:21" x14ac:dyDescent="0.15">
      <c r="A31" s="11"/>
      <c r="B31" s="12"/>
      <c r="C31" s="525" t="s">
        <v>485</v>
      </c>
      <c r="D31" s="525"/>
      <c r="E31" s="685"/>
      <c r="F31" s="525"/>
      <c r="G31" s="524"/>
      <c r="H31" s="685"/>
      <c r="I31" s="525"/>
      <c r="J31" s="524"/>
      <c r="K31" s="686"/>
      <c r="L31" s="687"/>
      <c r="M31" s="688"/>
      <c r="N31" s="686"/>
      <c r="O31" s="687"/>
      <c r="P31" s="688"/>
      <c r="Q31" s="686"/>
      <c r="R31" s="687"/>
      <c r="S31" s="688"/>
      <c r="T31" s="687"/>
      <c r="U31" s="696"/>
    </row>
    <row r="32" spans="1:21" x14ac:dyDescent="0.15">
      <c r="A32" s="11"/>
      <c r="B32" s="12"/>
      <c r="C32" s="525"/>
      <c r="D32" s="525"/>
      <c r="E32" s="685"/>
      <c r="F32" s="525"/>
      <c r="G32" s="524"/>
      <c r="H32" s="685"/>
      <c r="I32" s="525"/>
      <c r="J32" s="524"/>
      <c r="K32" s="686"/>
      <c r="L32" s="687"/>
      <c r="M32" s="688"/>
      <c r="N32" s="686"/>
      <c r="O32" s="687"/>
      <c r="P32" s="688"/>
      <c r="Q32" s="686"/>
      <c r="R32" s="687"/>
      <c r="S32" s="688"/>
      <c r="T32" s="687"/>
      <c r="U32" s="696"/>
    </row>
    <row r="33" spans="1:21" x14ac:dyDescent="0.15">
      <c r="A33" s="380"/>
      <c r="B33" s="430"/>
      <c r="C33" s="277"/>
      <c r="D33" s="277"/>
      <c r="E33" s="467"/>
      <c r="F33" s="499"/>
      <c r="G33" s="468"/>
      <c r="H33" s="467"/>
      <c r="I33" s="499"/>
      <c r="J33" s="468"/>
      <c r="K33" s="689"/>
      <c r="L33" s="690"/>
      <c r="M33" s="691"/>
      <c r="N33" s="689"/>
      <c r="O33" s="690"/>
      <c r="P33" s="691"/>
      <c r="Q33" s="689"/>
      <c r="R33" s="690"/>
      <c r="S33" s="691"/>
      <c r="T33" s="690"/>
      <c r="U33" s="697"/>
    </row>
    <row r="34" spans="1:21" ht="18" customHeight="1" x14ac:dyDescent="0.15">
      <c r="A34" s="698" t="s">
        <v>486</v>
      </c>
      <c r="B34" s="699"/>
      <c r="C34" s="699"/>
      <c r="D34" s="699"/>
      <c r="E34" s="700">
        <v>22556</v>
      </c>
      <c r="F34" s="701"/>
      <c r="G34" s="702"/>
      <c r="H34" s="700">
        <v>49853</v>
      </c>
      <c r="I34" s="701"/>
      <c r="J34" s="702"/>
      <c r="K34" s="471">
        <v>30423</v>
      </c>
      <c r="L34" s="489"/>
      <c r="M34" s="472"/>
      <c r="N34" s="703">
        <v>2.21</v>
      </c>
      <c r="O34" s="704"/>
      <c r="P34" s="704"/>
      <c r="Q34" s="705">
        <v>86.8</v>
      </c>
      <c r="R34" s="706"/>
      <c r="S34" s="707"/>
      <c r="T34" s="708">
        <v>39.299999999999997</v>
      </c>
      <c r="U34" s="709"/>
    </row>
    <row r="35" spans="1:21" ht="18" customHeight="1" x14ac:dyDescent="0.15">
      <c r="A35" s="11"/>
      <c r="B35" s="680" t="s">
        <v>487</v>
      </c>
      <c r="C35" s="680"/>
      <c r="D35" s="680"/>
      <c r="E35" s="471">
        <v>12996</v>
      </c>
      <c r="F35" s="489"/>
      <c r="G35" s="472"/>
      <c r="H35" s="471">
        <v>31844</v>
      </c>
      <c r="I35" s="489"/>
      <c r="J35" s="472"/>
      <c r="K35" s="471">
        <v>18206</v>
      </c>
      <c r="L35" s="489"/>
      <c r="M35" s="472"/>
      <c r="N35" s="703">
        <v>2.4500000000000002</v>
      </c>
      <c r="O35" s="704"/>
      <c r="P35" s="704"/>
      <c r="Q35" s="705">
        <v>105.3</v>
      </c>
      <c r="R35" s="706"/>
      <c r="S35" s="707"/>
      <c r="T35" s="705">
        <v>43</v>
      </c>
      <c r="U35" s="710"/>
    </row>
    <row r="36" spans="1:21" ht="18" customHeight="1" x14ac:dyDescent="0.15">
      <c r="A36" s="11"/>
      <c r="B36" s="680" t="s">
        <v>488</v>
      </c>
      <c r="C36" s="680"/>
      <c r="D36" s="680"/>
      <c r="E36" s="471">
        <v>603</v>
      </c>
      <c r="F36" s="489"/>
      <c r="G36" s="472"/>
      <c r="H36" s="471">
        <v>1202</v>
      </c>
      <c r="I36" s="489"/>
      <c r="J36" s="472"/>
      <c r="K36" s="471">
        <v>816</v>
      </c>
      <c r="L36" s="489"/>
      <c r="M36" s="472"/>
      <c r="N36" s="703">
        <v>1.99</v>
      </c>
      <c r="O36" s="704"/>
      <c r="P36" s="704"/>
      <c r="Q36" s="705">
        <v>55.9</v>
      </c>
      <c r="R36" s="706"/>
      <c r="S36" s="707"/>
      <c r="T36" s="705">
        <v>28</v>
      </c>
      <c r="U36" s="710"/>
    </row>
    <row r="37" spans="1:21" ht="18" customHeight="1" x14ac:dyDescent="0.15">
      <c r="A37" s="11"/>
      <c r="B37" s="680" t="s">
        <v>489</v>
      </c>
      <c r="C37" s="680"/>
      <c r="D37" s="680"/>
      <c r="E37" s="471">
        <v>8787</v>
      </c>
      <c r="F37" s="489"/>
      <c r="G37" s="472"/>
      <c r="H37" s="471">
        <v>16406</v>
      </c>
      <c r="I37" s="489"/>
      <c r="J37" s="472"/>
      <c r="K37" s="471">
        <v>11158</v>
      </c>
      <c r="L37" s="489"/>
      <c r="M37" s="472"/>
      <c r="N37" s="703">
        <v>1.87</v>
      </c>
      <c r="O37" s="704"/>
      <c r="P37" s="704"/>
      <c r="Q37" s="705">
        <v>61.3</v>
      </c>
      <c r="R37" s="706"/>
      <c r="S37" s="707"/>
      <c r="T37" s="705">
        <v>32.799999999999997</v>
      </c>
      <c r="U37" s="710"/>
    </row>
    <row r="38" spans="1:21" ht="18" customHeight="1" x14ac:dyDescent="0.15">
      <c r="A38" s="11"/>
      <c r="B38" s="423"/>
      <c r="C38" s="680" t="s">
        <v>384</v>
      </c>
      <c r="D38" s="680"/>
      <c r="E38" s="711"/>
      <c r="F38" s="712"/>
      <c r="G38" s="713"/>
      <c r="H38" s="471"/>
      <c r="I38" s="489"/>
      <c r="J38" s="472"/>
      <c r="K38" s="471"/>
      <c r="L38" s="489"/>
      <c r="M38" s="472"/>
      <c r="N38" s="471"/>
      <c r="O38" s="489"/>
      <c r="P38" s="489"/>
      <c r="Q38" s="471"/>
      <c r="R38" s="489"/>
      <c r="S38" s="472"/>
      <c r="T38" s="705"/>
      <c r="U38" s="710"/>
    </row>
    <row r="39" spans="1:21" ht="18" customHeight="1" x14ac:dyDescent="0.15">
      <c r="A39" s="11"/>
      <c r="B39" s="12"/>
      <c r="C39" s="714" t="s">
        <v>490</v>
      </c>
      <c r="D39" s="714"/>
      <c r="E39" s="471">
        <v>1521</v>
      </c>
      <c r="F39" s="489"/>
      <c r="G39" s="472"/>
      <c r="H39" s="471">
        <v>2248</v>
      </c>
      <c r="I39" s="489"/>
      <c r="J39" s="472"/>
      <c r="K39" s="471">
        <v>1773</v>
      </c>
      <c r="L39" s="489"/>
      <c r="M39" s="472"/>
      <c r="N39" s="703">
        <v>1.48</v>
      </c>
      <c r="O39" s="704"/>
      <c r="P39" s="704"/>
      <c r="Q39" s="705">
        <v>37.700000000000003</v>
      </c>
      <c r="R39" s="706"/>
      <c r="S39" s="707"/>
      <c r="T39" s="705">
        <v>25.5</v>
      </c>
      <c r="U39" s="710"/>
    </row>
    <row r="40" spans="1:21" ht="18" customHeight="1" x14ac:dyDescent="0.15">
      <c r="A40" s="11"/>
      <c r="B40" s="12"/>
      <c r="C40" s="714" t="s">
        <v>491</v>
      </c>
      <c r="D40" s="714"/>
      <c r="E40" s="471">
        <v>3133</v>
      </c>
      <c r="F40" s="489"/>
      <c r="G40" s="472"/>
      <c r="H40" s="471">
        <v>6033</v>
      </c>
      <c r="I40" s="489"/>
      <c r="J40" s="472"/>
      <c r="K40" s="471">
        <v>4026</v>
      </c>
      <c r="L40" s="489"/>
      <c r="M40" s="472"/>
      <c r="N40" s="703">
        <v>1.93</v>
      </c>
      <c r="O40" s="704"/>
      <c r="P40" s="704"/>
      <c r="Q40" s="705">
        <v>64.400000000000006</v>
      </c>
      <c r="R40" s="706"/>
      <c r="S40" s="707"/>
      <c r="T40" s="705">
        <v>33.5</v>
      </c>
      <c r="U40" s="710"/>
    </row>
    <row r="41" spans="1:21" ht="18" customHeight="1" x14ac:dyDescent="0.15">
      <c r="A41" s="11"/>
      <c r="B41" s="12"/>
      <c r="C41" s="714" t="s">
        <v>492</v>
      </c>
      <c r="D41" s="714"/>
      <c r="E41" s="471">
        <v>4133</v>
      </c>
      <c r="F41" s="489"/>
      <c r="G41" s="472"/>
      <c r="H41" s="471">
        <v>8125</v>
      </c>
      <c r="I41" s="489"/>
      <c r="J41" s="472"/>
      <c r="K41" s="471">
        <v>5359</v>
      </c>
      <c r="L41" s="489"/>
      <c r="M41" s="472"/>
      <c r="N41" s="703">
        <v>1.97</v>
      </c>
      <c r="O41" s="704"/>
      <c r="P41" s="704"/>
      <c r="Q41" s="705">
        <v>67.599999999999994</v>
      </c>
      <c r="R41" s="706"/>
      <c r="S41" s="707"/>
      <c r="T41" s="705">
        <v>34.4</v>
      </c>
      <c r="U41" s="710"/>
    </row>
    <row r="42" spans="1:21" ht="18" customHeight="1" x14ac:dyDescent="0.15">
      <c r="A42" s="11"/>
      <c r="B42" s="462" t="s">
        <v>493</v>
      </c>
      <c r="C42" s="462"/>
      <c r="D42" s="715"/>
      <c r="E42" s="711"/>
      <c r="F42" s="712"/>
      <c r="G42" s="713"/>
      <c r="H42" s="711"/>
      <c r="I42" s="712"/>
      <c r="J42" s="713"/>
      <c r="K42" s="120"/>
      <c r="L42" s="433"/>
      <c r="M42" s="434"/>
      <c r="N42" s="120"/>
      <c r="O42" s="433"/>
      <c r="P42" s="433"/>
      <c r="Q42" s="431"/>
      <c r="R42" s="432"/>
      <c r="S42" s="434"/>
      <c r="T42" s="705"/>
      <c r="U42" s="710"/>
    </row>
    <row r="43" spans="1:21" ht="18" customHeight="1" x14ac:dyDescent="0.15">
      <c r="A43" s="11"/>
      <c r="B43" s="12"/>
      <c r="C43" s="680" t="s">
        <v>494</v>
      </c>
      <c r="D43" s="680"/>
      <c r="E43" s="711"/>
      <c r="F43" s="712"/>
      <c r="G43" s="713"/>
      <c r="H43" s="711"/>
      <c r="I43" s="712"/>
      <c r="J43" s="713"/>
      <c r="K43" s="120"/>
      <c r="L43" s="433"/>
      <c r="M43" s="434"/>
      <c r="N43" s="120"/>
      <c r="O43" s="433"/>
      <c r="P43" s="433"/>
      <c r="Q43" s="431"/>
      <c r="R43" s="432"/>
      <c r="S43" s="434"/>
      <c r="T43" s="705"/>
      <c r="U43" s="710"/>
    </row>
    <row r="44" spans="1:21" ht="18" customHeight="1" x14ac:dyDescent="0.15">
      <c r="A44" s="11"/>
      <c r="B44" s="12"/>
      <c r="C44" s="714" t="s">
        <v>495</v>
      </c>
      <c r="D44" s="714"/>
      <c r="E44" s="471">
        <v>3633</v>
      </c>
      <c r="F44" s="489"/>
      <c r="G44" s="472"/>
      <c r="H44" s="471">
        <v>6324</v>
      </c>
      <c r="I44" s="489"/>
      <c r="J44" s="472"/>
      <c r="K44" s="471">
        <v>4493</v>
      </c>
      <c r="L44" s="489"/>
      <c r="M44" s="472"/>
      <c r="N44" s="703">
        <v>1.74</v>
      </c>
      <c r="O44" s="704"/>
      <c r="P44" s="704"/>
      <c r="Q44" s="705">
        <v>53.6</v>
      </c>
      <c r="R44" s="706"/>
      <c r="S44" s="707"/>
      <c r="T44" s="705">
        <v>30.8</v>
      </c>
      <c r="U44" s="710"/>
    </row>
    <row r="45" spans="1:21" ht="18" customHeight="1" x14ac:dyDescent="0.15">
      <c r="A45" s="11"/>
      <c r="B45" s="12"/>
      <c r="C45" s="714" t="s">
        <v>496</v>
      </c>
      <c r="D45" s="714"/>
      <c r="E45" s="471">
        <v>2984</v>
      </c>
      <c r="F45" s="489"/>
      <c r="G45" s="472"/>
      <c r="H45" s="471">
        <v>5749</v>
      </c>
      <c r="I45" s="489"/>
      <c r="J45" s="472"/>
      <c r="K45" s="471">
        <v>3786</v>
      </c>
      <c r="L45" s="489"/>
      <c r="M45" s="472"/>
      <c r="N45" s="703">
        <v>1.93</v>
      </c>
      <c r="O45" s="704"/>
      <c r="P45" s="704"/>
      <c r="Q45" s="705">
        <v>62.5</v>
      </c>
      <c r="R45" s="706"/>
      <c r="S45" s="707"/>
      <c r="T45" s="705">
        <v>32.5</v>
      </c>
      <c r="U45" s="710"/>
    </row>
    <row r="46" spans="1:21" ht="18" customHeight="1" x14ac:dyDescent="0.15">
      <c r="A46" s="11"/>
      <c r="B46" s="12"/>
      <c r="C46" s="714" t="s">
        <v>497</v>
      </c>
      <c r="D46" s="714"/>
      <c r="E46" s="471">
        <v>2170</v>
      </c>
      <c r="F46" s="489"/>
      <c r="G46" s="472"/>
      <c r="H46" s="471">
        <v>4333</v>
      </c>
      <c r="I46" s="489"/>
      <c r="J46" s="472"/>
      <c r="K46" s="471">
        <v>2879</v>
      </c>
      <c r="L46" s="489"/>
      <c r="M46" s="472"/>
      <c r="N46" s="703">
        <v>2</v>
      </c>
      <c r="O46" s="704"/>
      <c r="P46" s="704"/>
      <c r="Q46" s="705">
        <v>72.5</v>
      </c>
      <c r="R46" s="706"/>
      <c r="S46" s="707"/>
      <c r="T46" s="705">
        <v>36.299999999999997</v>
      </c>
      <c r="U46" s="710"/>
    </row>
    <row r="47" spans="1:21" ht="10.5" customHeight="1" x14ac:dyDescent="0.15">
      <c r="A47" s="11"/>
      <c r="B47" s="12"/>
      <c r="C47" s="71"/>
      <c r="D47" s="71"/>
      <c r="E47" s="711"/>
      <c r="F47" s="712"/>
      <c r="G47" s="713"/>
      <c r="H47" s="711"/>
      <c r="I47" s="712"/>
      <c r="J47" s="713"/>
      <c r="K47" s="120"/>
      <c r="L47" s="433"/>
      <c r="M47" s="434"/>
      <c r="N47" s="120"/>
      <c r="O47" s="433"/>
      <c r="P47" s="433"/>
      <c r="Q47" s="431"/>
      <c r="R47" s="432"/>
      <c r="S47" s="434"/>
      <c r="T47" s="705"/>
      <c r="U47" s="710"/>
    </row>
    <row r="48" spans="1:21" ht="18" customHeight="1" x14ac:dyDescent="0.15">
      <c r="A48" s="11"/>
      <c r="B48" s="680" t="s">
        <v>498</v>
      </c>
      <c r="C48" s="680"/>
      <c r="D48" s="680"/>
      <c r="E48" s="471">
        <v>170</v>
      </c>
      <c r="F48" s="489"/>
      <c r="G48" s="472"/>
      <c r="H48" s="471">
        <v>401</v>
      </c>
      <c r="I48" s="489"/>
      <c r="J48" s="472"/>
      <c r="K48" s="471">
        <v>243</v>
      </c>
      <c r="L48" s="489"/>
      <c r="M48" s="472"/>
      <c r="N48" s="703">
        <v>2.36</v>
      </c>
      <c r="O48" s="704"/>
      <c r="P48" s="704"/>
      <c r="Q48" s="705">
        <v>103.6</v>
      </c>
      <c r="R48" s="706"/>
      <c r="S48" s="707"/>
      <c r="T48" s="705">
        <v>43.9</v>
      </c>
      <c r="U48" s="710"/>
    </row>
    <row r="49" spans="1:21" ht="7.5" customHeight="1" thickBot="1" x14ac:dyDescent="0.2">
      <c r="A49" s="6"/>
      <c r="B49" s="7"/>
      <c r="C49" s="435"/>
      <c r="D49" s="435"/>
      <c r="E49" s="716"/>
      <c r="F49" s="717"/>
      <c r="G49" s="718"/>
      <c r="H49" s="716"/>
      <c r="I49" s="717"/>
      <c r="J49" s="718"/>
      <c r="K49" s="24"/>
      <c r="L49" s="7"/>
      <c r="M49" s="16"/>
      <c r="N49" s="716"/>
      <c r="O49" s="717"/>
      <c r="P49" s="718"/>
      <c r="Q49" s="435"/>
      <c r="R49" s="435"/>
      <c r="S49" s="16"/>
      <c r="T49" s="716"/>
      <c r="U49" s="719"/>
    </row>
  </sheetData>
  <mergeCells count="152">
    <mergeCell ref="T48:U48"/>
    <mergeCell ref="E49:G49"/>
    <mergeCell ref="H49:J49"/>
    <mergeCell ref="N49:P49"/>
    <mergeCell ref="T49:U49"/>
    <mergeCell ref="T46:U46"/>
    <mergeCell ref="E47:G47"/>
    <mergeCell ref="H47:J47"/>
    <mergeCell ref="T47:U47"/>
    <mergeCell ref="B48:D48"/>
    <mergeCell ref="E48:G48"/>
    <mergeCell ref="H48:J48"/>
    <mergeCell ref="K48:M48"/>
    <mergeCell ref="N48:P48"/>
    <mergeCell ref="Q48:S48"/>
    <mergeCell ref="C46:D46"/>
    <mergeCell ref="E46:G46"/>
    <mergeCell ref="H46:J46"/>
    <mergeCell ref="K46:M46"/>
    <mergeCell ref="N46:P46"/>
    <mergeCell ref="Q46:S46"/>
    <mergeCell ref="T44:U44"/>
    <mergeCell ref="C45:D45"/>
    <mergeCell ref="E45:G45"/>
    <mergeCell ref="H45:J45"/>
    <mergeCell ref="K45:M45"/>
    <mergeCell ref="N45:P45"/>
    <mergeCell ref="Q45:S45"/>
    <mergeCell ref="T45:U45"/>
    <mergeCell ref="C44:D44"/>
    <mergeCell ref="E44:G44"/>
    <mergeCell ref="H44:J44"/>
    <mergeCell ref="K44:M44"/>
    <mergeCell ref="N44:P44"/>
    <mergeCell ref="Q44:S44"/>
    <mergeCell ref="B42:D42"/>
    <mergeCell ref="E42:G42"/>
    <mergeCell ref="H42:J42"/>
    <mergeCell ref="T42:U42"/>
    <mergeCell ref="C43:D43"/>
    <mergeCell ref="E43:G43"/>
    <mergeCell ref="H43:J43"/>
    <mergeCell ref="T43:U43"/>
    <mergeCell ref="T40:U40"/>
    <mergeCell ref="C41:D41"/>
    <mergeCell ref="E41:G41"/>
    <mergeCell ref="H41:J41"/>
    <mergeCell ref="K41:M41"/>
    <mergeCell ref="N41:P41"/>
    <mergeCell ref="Q41:S41"/>
    <mergeCell ref="T41:U41"/>
    <mergeCell ref="C40:D40"/>
    <mergeCell ref="E40:G40"/>
    <mergeCell ref="H40:J40"/>
    <mergeCell ref="K40:M40"/>
    <mergeCell ref="N40:P40"/>
    <mergeCell ref="Q40:S40"/>
    <mergeCell ref="T38:U38"/>
    <mergeCell ref="C39:D39"/>
    <mergeCell ref="E39:G39"/>
    <mergeCell ref="H39:J39"/>
    <mergeCell ref="K39:M39"/>
    <mergeCell ref="N39:P39"/>
    <mergeCell ref="Q39:S39"/>
    <mergeCell ref="T39:U39"/>
    <mergeCell ref="C38:D38"/>
    <mergeCell ref="E38:G38"/>
    <mergeCell ref="H38:J38"/>
    <mergeCell ref="K38:M38"/>
    <mergeCell ref="N38:P38"/>
    <mergeCell ref="Q38:S38"/>
    <mergeCell ref="T36:U36"/>
    <mergeCell ref="B37:D37"/>
    <mergeCell ref="E37:G37"/>
    <mergeCell ref="H37:J37"/>
    <mergeCell ref="K37:M37"/>
    <mergeCell ref="N37:P37"/>
    <mergeCell ref="Q37:S37"/>
    <mergeCell ref="T37:U37"/>
    <mergeCell ref="B36:D36"/>
    <mergeCell ref="E36:G36"/>
    <mergeCell ref="H36:J36"/>
    <mergeCell ref="K36:M36"/>
    <mergeCell ref="N36:P36"/>
    <mergeCell ref="Q36:S36"/>
    <mergeCell ref="T34:U34"/>
    <mergeCell ref="B35:D35"/>
    <mergeCell ref="E35:G35"/>
    <mergeCell ref="H35:J35"/>
    <mergeCell ref="K35:M35"/>
    <mergeCell ref="N35:P35"/>
    <mergeCell ref="Q35:S35"/>
    <mergeCell ref="T35:U35"/>
    <mergeCell ref="A34:D34"/>
    <mergeCell ref="E34:G34"/>
    <mergeCell ref="H34:J34"/>
    <mergeCell ref="K34:M34"/>
    <mergeCell ref="N34:P34"/>
    <mergeCell ref="Q34:S34"/>
    <mergeCell ref="G13:H13"/>
    <mergeCell ref="A27:U27"/>
    <mergeCell ref="A28:U28"/>
    <mergeCell ref="E30:G33"/>
    <mergeCell ref="H30:J33"/>
    <mergeCell ref="K30:M33"/>
    <mergeCell ref="N30:P33"/>
    <mergeCell ref="Q30:S33"/>
    <mergeCell ref="T30:U33"/>
    <mergeCell ref="C31:D32"/>
    <mergeCell ref="K10:L10"/>
    <mergeCell ref="D11:E11"/>
    <mergeCell ref="G11:H11"/>
    <mergeCell ref="I11:J11"/>
    <mergeCell ref="C12:E12"/>
    <mergeCell ref="G12:H12"/>
    <mergeCell ref="I12:J12"/>
    <mergeCell ref="C7:E7"/>
    <mergeCell ref="G7:H7"/>
    <mergeCell ref="D9:E9"/>
    <mergeCell ref="G9:H9"/>
    <mergeCell ref="I9:J9"/>
    <mergeCell ref="D10:E10"/>
    <mergeCell ref="G10:H10"/>
    <mergeCell ref="I10:J10"/>
    <mergeCell ref="D8:E8"/>
    <mergeCell ref="G8:H8"/>
    <mergeCell ref="I8:J8"/>
    <mergeCell ref="K8:L8"/>
    <mergeCell ref="M8:N8"/>
    <mergeCell ref="O8:P8"/>
    <mergeCell ref="I7:J7"/>
    <mergeCell ref="K7:L7"/>
    <mergeCell ref="I6:J6"/>
    <mergeCell ref="K6:L6"/>
    <mergeCell ref="M7:N7"/>
    <mergeCell ref="O7:P7"/>
    <mergeCell ref="M6:N6"/>
    <mergeCell ref="O6:P6"/>
    <mergeCell ref="B5:F5"/>
    <mergeCell ref="G5:H5"/>
    <mergeCell ref="A6:E6"/>
    <mergeCell ref="G6:H6"/>
    <mergeCell ref="D1:T1"/>
    <mergeCell ref="E2:O2"/>
    <mergeCell ref="B4:F4"/>
    <mergeCell ref="G4:H4"/>
    <mergeCell ref="I4:J4"/>
    <mergeCell ref="K4:L4"/>
    <mergeCell ref="M4:N4"/>
    <mergeCell ref="O4:P4"/>
    <mergeCell ref="Q4:R4"/>
    <mergeCell ref="S4:T4"/>
  </mergeCells>
  <phoneticPr fontId="2"/>
  <pageMargins left="0.75" right="0.75" top="1" bottom="1" header="0.51200000000000001" footer="0.51200000000000001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workbookViewId="0">
      <selection sqref="A1:O1"/>
    </sheetView>
  </sheetViews>
  <sheetFormatPr defaultRowHeight="13.5" x14ac:dyDescent="0.15"/>
  <cols>
    <col min="1" max="1" width="1.75" customWidth="1"/>
    <col min="2" max="2" width="7.125" customWidth="1"/>
    <col min="3" max="3" width="8.25" customWidth="1"/>
    <col min="4" max="4" width="2.75" customWidth="1"/>
    <col min="5" max="5" width="5" customWidth="1"/>
    <col min="6" max="6" width="1.75" customWidth="1"/>
    <col min="7" max="7" width="8.625" customWidth="1"/>
    <col min="8" max="9" width="4.625" customWidth="1"/>
    <col min="10" max="10" width="8.625" customWidth="1"/>
    <col min="11" max="11" width="8.625" style="436" customWidth="1"/>
    <col min="12" max="15" width="8.625" customWidth="1"/>
    <col min="16" max="16" width="9.125" bestFit="1" customWidth="1"/>
  </cols>
  <sheetData>
    <row r="1" spans="1:15" ht="23.25" customHeight="1" x14ac:dyDescent="0.2">
      <c r="A1" s="544" t="s">
        <v>499</v>
      </c>
      <c r="B1" s="544"/>
      <c r="C1" s="544"/>
      <c r="D1" s="544"/>
      <c r="E1" s="544"/>
      <c r="F1" s="544"/>
      <c r="G1" s="544"/>
      <c r="H1" s="544"/>
      <c r="I1" s="544"/>
      <c r="J1" s="544"/>
      <c r="K1" s="544"/>
      <c r="L1" s="544"/>
      <c r="M1" s="544"/>
      <c r="N1" s="544"/>
      <c r="O1" s="544"/>
    </row>
    <row r="2" spans="1:15" ht="23.25" customHeight="1" x14ac:dyDescent="0.2">
      <c r="A2" s="720" t="s">
        <v>500</v>
      </c>
      <c r="B2" s="720"/>
      <c r="C2" s="720"/>
      <c r="D2" s="720"/>
      <c r="E2" s="720"/>
      <c r="F2" s="720"/>
      <c r="G2" s="720"/>
      <c r="H2" s="720"/>
      <c r="I2" s="720"/>
      <c r="J2" s="720"/>
      <c r="K2" s="720"/>
      <c r="L2" s="720"/>
      <c r="M2" s="720"/>
      <c r="N2" s="720"/>
      <c r="O2" s="720"/>
    </row>
    <row r="3" spans="1:15" ht="10.5" customHeight="1" thickBot="1" x14ac:dyDescent="0.2">
      <c r="A3" s="7"/>
    </row>
    <row r="4" spans="1:15" x14ac:dyDescent="0.15">
      <c r="A4" s="11"/>
      <c r="B4" s="721" t="s">
        <v>501</v>
      </c>
      <c r="C4" s="721"/>
      <c r="D4" s="721"/>
      <c r="E4" s="721"/>
      <c r="F4" s="276"/>
      <c r="G4" s="465" t="s">
        <v>502</v>
      </c>
      <c r="H4" s="511"/>
      <c r="I4" s="466"/>
      <c r="J4" s="463" t="s">
        <v>503</v>
      </c>
      <c r="K4" s="463" t="s">
        <v>504</v>
      </c>
      <c r="L4" s="463" t="s">
        <v>505</v>
      </c>
      <c r="M4" s="463" t="s">
        <v>506</v>
      </c>
      <c r="N4" s="463" t="s">
        <v>507</v>
      </c>
      <c r="O4" s="294" t="s">
        <v>508</v>
      </c>
    </row>
    <row r="5" spans="1:15" x14ac:dyDescent="0.15">
      <c r="A5" s="380"/>
      <c r="B5" s="722" t="s">
        <v>509</v>
      </c>
      <c r="C5" s="722"/>
      <c r="D5" s="722"/>
      <c r="E5" s="722"/>
      <c r="F5" s="277"/>
      <c r="G5" s="467"/>
      <c r="H5" s="499"/>
      <c r="I5" s="468"/>
      <c r="J5" s="464"/>
      <c r="K5" s="464"/>
      <c r="L5" s="464"/>
      <c r="M5" s="464"/>
      <c r="N5" s="464"/>
      <c r="O5" s="300" t="s">
        <v>510</v>
      </c>
    </row>
    <row r="6" spans="1:15" ht="20.25" customHeight="1" x14ac:dyDescent="0.15">
      <c r="A6" s="11"/>
      <c r="B6" s="437" t="s">
        <v>511</v>
      </c>
      <c r="C6" s="437"/>
      <c r="D6" s="437"/>
      <c r="E6" s="437"/>
      <c r="F6" s="437"/>
      <c r="G6" s="186"/>
      <c r="H6" s="271"/>
      <c r="I6" s="261"/>
      <c r="J6" s="4"/>
      <c r="K6" s="438"/>
      <c r="L6" s="439"/>
      <c r="M6" s="440"/>
      <c r="N6" s="441"/>
      <c r="O6" s="442"/>
    </row>
    <row r="7" spans="1:15" ht="17.45" customHeight="1" x14ac:dyDescent="0.15">
      <c r="A7" s="11"/>
      <c r="B7" s="550" t="s">
        <v>512</v>
      </c>
      <c r="C7" s="550"/>
      <c r="D7" s="550"/>
      <c r="E7" s="550"/>
      <c r="F7" s="49"/>
      <c r="G7" s="416"/>
      <c r="H7" s="679">
        <f>SUM(J7:N7)</f>
        <v>388396</v>
      </c>
      <c r="I7" s="674"/>
      <c r="J7" s="418">
        <v>110334</v>
      </c>
      <c r="K7" s="416">
        <v>102495</v>
      </c>
      <c r="L7" s="416">
        <v>84746</v>
      </c>
      <c r="M7" s="416">
        <v>53418</v>
      </c>
      <c r="N7" s="416">
        <v>37403</v>
      </c>
      <c r="O7" s="443">
        <v>496628</v>
      </c>
    </row>
    <row r="8" spans="1:15" ht="17.45" customHeight="1" x14ac:dyDescent="0.15">
      <c r="A8" s="11"/>
      <c r="B8" s="723" t="s">
        <v>76</v>
      </c>
      <c r="C8" s="723"/>
      <c r="D8" s="723"/>
      <c r="E8" s="723"/>
      <c r="F8" s="5"/>
      <c r="G8" s="416"/>
      <c r="H8" s="679">
        <f>SUM(J8:N8)</f>
        <v>112399</v>
      </c>
      <c r="I8" s="674"/>
      <c r="J8" s="418">
        <v>39903</v>
      </c>
      <c r="K8" s="416">
        <v>29185</v>
      </c>
      <c r="L8" s="416">
        <v>20256</v>
      </c>
      <c r="M8" s="416">
        <v>12505</v>
      </c>
      <c r="N8" s="416">
        <v>10550</v>
      </c>
      <c r="O8" s="443">
        <v>162809</v>
      </c>
    </row>
    <row r="9" spans="1:15" ht="17.45" customHeight="1" x14ac:dyDescent="0.15">
      <c r="A9" s="11"/>
      <c r="B9" s="723" t="s">
        <v>77</v>
      </c>
      <c r="C9" s="723"/>
      <c r="D9" s="723"/>
      <c r="E9" s="723"/>
      <c r="F9" s="5"/>
      <c r="G9" s="416"/>
      <c r="H9" s="679">
        <f>SUM(J9:N9)</f>
        <v>275997</v>
      </c>
      <c r="I9" s="674"/>
      <c r="J9" s="418">
        <v>70431</v>
      </c>
      <c r="K9" s="416">
        <v>73310</v>
      </c>
      <c r="L9" s="416">
        <v>64490</v>
      </c>
      <c r="M9" s="416">
        <v>40913</v>
      </c>
      <c r="N9" s="416">
        <v>26853</v>
      </c>
      <c r="O9" s="443">
        <v>333819</v>
      </c>
    </row>
    <row r="10" spans="1:15" ht="17.45" customHeight="1" x14ac:dyDescent="0.15">
      <c r="A10" s="11"/>
      <c r="B10" s="4" t="s">
        <v>508</v>
      </c>
      <c r="C10" s="4"/>
      <c r="D10" s="4"/>
      <c r="E10" s="4"/>
      <c r="F10" s="4"/>
      <c r="G10" s="444"/>
      <c r="H10" s="246"/>
      <c r="I10" s="445"/>
      <c r="J10" s="418"/>
      <c r="K10" s="416"/>
      <c r="L10" s="416"/>
      <c r="M10" s="416"/>
      <c r="N10" s="416"/>
      <c r="O10" s="443"/>
    </row>
    <row r="11" spans="1:15" ht="17.45" customHeight="1" x14ac:dyDescent="0.15">
      <c r="A11" s="11"/>
      <c r="B11" s="724" t="s">
        <v>513</v>
      </c>
      <c r="C11" s="724"/>
      <c r="D11" s="724"/>
      <c r="E11" s="724"/>
      <c r="F11" s="446"/>
      <c r="G11" s="444"/>
      <c r="H11" s="246"/>
      <c r="I11" s="445"/>
      <c r="J11" s="418"/>
      <c r="K11" s="416"/>
      <c r="L11" s="416"/>
      <c r="M11" s="416"/>
      <c r="N11" s="416"/>
      <c r="O11" s="443"/>
    </row>
    <row r="12" spans="1:15" ht="17.45" customHeight="1" x14ac:dyDescent="0.15">
      <c r="A12" s="11"/>
      <c r="B12" s="724" t="s">
        <v>514</v>
      </c>
      <c r="C12" s="724"/>
      <c r="D12" s="724"/>
      <c r="E12" s="724"/>
      <c r="F12" s="446"/>
      <c r="G12" s="416"/>
      <c r="H12" s="679">
        <f>SUM(J12:N12)</f>
        <v>624</v>
      </c>
      <c r="I12" s="674"/>
      <c r="J12" s="418">
        <v>255</v>
      </c>
      <c r="K12" s="416">
        <v>193</v>
      </c>
      <c r="L12" s="416">
        <v>116</v>
      </c>
      <c r="M12" s="416">
        <v>40</v>
      </c>
      <c r="N12" s="416">
        <v>20</v>
      </c>
      <c r="O12" s="443">
        <v>951</v>
      </c>
    </row>
    <row r="13" spans="1:15" ht="17.45" customHeight="1" x14ac:dyDescent="0.15">
      <c r="A13" s="11"/>
      <c r="B13" s="723" t="s">
        <v>76</v>
      </c>
      <c r="C13" s="723"/>
      <c r="D13" s="723"/>
      <c r="E13" s="723"/>
      <c r="F13" s="5"/>
      <c r="G13" s="416"/>
      <c r="H13" s="679">
        <f>SUM(J13:N13)</f>
        <v>112</v>
      </c>
      <c r="I13" s="674"/>
      <c r="J13" s="418">
        <v>52</v>
      </c>
      <c r="K13" s="416">
        <v>29</v>
      </c>
      <c r="L13" s="416">
        <v>17</v>
      </c>
      <c r="M13" s="416">
        <v>10</v>
      </c>
      <c r="N13" s="416">
        <v>4</v>
      </c>
      <c r="O13" s="443">
        <v>246</v>
      </c>
    </row>
    <row r="14" spans="1:15" ht="17.45" customHeight="1" x14ac:dyDescent="0.15">
      <c r="A14" s="11"/>
      <c r="B14" s="723" t="s">
        <v>77</v>
      </c>
      <c r="C14" s="723"/>
      <c r="D14" s="723"/>
      <c r="E14" s="723"/>
      <c r="F14" s="5"/>
      <c r="G14" s="416"/>
      <c r="H14" s="679">
        <f>SUM(J14:N14)</f>
        <v>512</v>
      </c>
      <c r="I14" s="674"/>
      <c r="J14" s="418">
        <v>203</v>
      </c>
      <c r="K14" s="416">
        <v>164</v>
      </c>
      <c r="L14" s="416">
        <v>99</v>
      </c>
      <c r="M14" s="416">
        <v>30</v>
      </c>
      <c r="N14" s="416">
        <v>16</v>
      </c>
      <c r="O14" s="443">
        <v>705</v>
      </c>
    </row>
    <row r="15" spans="1:15" ht="17.45" customHeight="1" x14ac:dyDescent="0.15">
      <c r="A15" s="11"/>
      <c r="B15" s="437" t="s">
        <v>515</v>
      </c>
      <c r="C15" s="437"/>
      <c r="D15" s="437"/>
      <c r="E15" s="437"/>
      <c r="F15" s="437"/>
      <c r="G15" s="444"/>
      <c r="H15" s="679"/>
      <c r="I15" s="674"/>
      <c r="J15" s="418"/>
      <c r="K15" s="416"/>
      <c r="L15" s="416"/>
      <c r="M15" s="416"/>
      <c r="N15" s="416"/>
      <c r="O15" s="443"/>
    </row>
    <row r="16" spans="1:15" ht="17.45" customHeight="1" x14ac:dyDescent="0.15">
      <c r="A16" s="11"/>
      <c r="B16" s="550" t="s">
        <v>512</v>
      </c>
      <c r="C16" s="550"/>
      <c r="D16" s="550"/>
      <c r="E16" s="550"/>
      <c r="F16" s="49"/>
      <c r="G16" s="416"/>
      <c r="H16" s="679">
        <f>SUM(J16:N16)</f>
        <v>299358</v>
      </c>
      <c r="I16" s="674"/>
      <c r="J16" s="418">
        <v>84584</v>
      </c>
      <c r="K16" s="416">
        <v>78637</v>
      </c>
      <c r="L16" s="416">
        <v>65325</v>
      </c>
      <c r="M16" s="416">
        <v>41482</v>
      </c>
      <c r="N16" s="416">
        <v>29330</v>
      </c>
      <c r="O16" s="443">
        <v>382910</v>
      </c>
    </row>
    <row r="17" spans="1:15" ht="17.45" customHeight="1" x14ac:dyDescent="0.15">
      <c r="A17" s="11"/>
      <c r="B17" s="723" t="s">
        <v>76</v>
      </c>
      <c r="C17" s="723"/>
      <c r="D17" s="723"/>
      <c r="E17" s="723"/>
      <c r="F17" s="5"/>
      <c r="G17" s="416"/>
      <c r="H17" s="679">
        <f>SUM(J17:N17)</f>
        <v>87216</v>
      </c>
      <c r="I17" s="674"/>
      <c r="J17" s="418">
        <v>30988</v>
      </c>
      <c r="K17" s="416">
        <v>22523</v>
      </c>
      <c r="L17" s="416">
        <v>15694</v>
      </c>
      <c r="M17" s="416">
        <v>9805</v>
      </c>
      <c r="N17" s="416">
        <v>8206</v>
      </c>
      <c r="O17" s="443">
        <v>126826</v>
      </c>
    </row>
    <row r="18" spans="1:15" ht="17.45" customHeight="1" x14ac:dyDescent="0.15">
      <c r="A18" s="11"/>
      <c r="B18" s="723" t="s">
        <v>77</v>
      </c>
      <c r="C18" s="723"/>
      <c r="D18" s="723"/>
      <c r="E18" s="723"/>
      <c r="F18" s="5"/>
      <c r="G18" s="416"/>
      <c r="H18" s="679">
        <f>SUM(J18:N18)</f>
        <v>212142</v>
      </c>
      <c r="I18" s="674"/>
      <c r="J18" s="418">
        <v>53596</v>
      </c>
      <c r="K18" s="416">
        <v>56114</v>
      </c>
      <c r="L18" s="416">
        <v>49631</v>
      </c>
      <c r="M18" s="416">
        <v>31677</v>
      </c>
      <c r="N18" s="416">
        <v>21124</v>
      </c>
      <c r="O18" s="443">
        <v>256084</v>
      </c>
    </row>
    <row r="19" spans="1:15" ht="17.45" customHeight="1" x14ac:dyDescent="0.15">
      <c r="A19" s="11"/>
      <c r="B19" s="4" t="s">
        <v>508</v>
      </c>
      <c r="C19" s="4"/>
      <c r="D19" s="4"/>
      <c r="E19" s="4"/>
      <c r="F19" s="4"/>
      <c r="G19" s="444"/>
      <c r="H19" s="679"/>
      <c r="I19" s="674"/>
      <c r="J19" s="418"/>
      <c r="K19" s="416"/>
      <c r="L19" s="416"/>
      <c r="M19" s="416"/>
      <c r="N19" s="416"/>
      <c r="O19" s="443"/>
    </row>
    <row r="20" spans="1:15" ht="17.45" customHeight="1" x14ac:dyDescent="0.15">
      <c r="A20" s="11"/>
      <c r="B20" s="724" t="s">
        <v>513</v>
      </c>
      <c r="C20" s="724"/>
      <c r="D20" s="724"/>
      <c r="E20" s="724"/>
      <c r="F20" s="446"/>
      <c r="G20" s="416"/>
      <c r="H20" s="679"/>
      <c r="I20" s="674"/>
      <c r="J20" s="418"/>
      <c r="K20" s="416"/>
      <c r="L20" s="416"/>
      <c r="M20" s="416"/>
      <c r="N20" s="416"/>
      <c r="O20" s="443"/>
    </row>
    <row r="21" spans="1:15" ht="17.45" customHeight="1" x14ac:dyDescent="0.15">
      <c r="A21" s="11"/>
      <c r="B21" s="724" t="s">
        <v>514</v>
      </c>
      <c r="C21" s="724"/>
      <c r="D21" s="724"/>
      <c r="E21" s="724"/>
      <c r="F21" s="446"/>
      <c r="G21" s="416"/>
      <c r="H21" s="679">
        <f>SUM(J21:N21)</f>
        <v>483</v>
      </c>
      <c r="I21" s="674"/>
      <c r="J21" s="418">
        <v>209</v>
      </c>
      <c r="K21" s="416">
        <v>142</v>
      </c>
      <c r="L21" s="416">
        <v>85</v>
      </c>
      <c r="M21" s="416">
        <v>30</v>
      </c>
      <c r="N21" s="416">
        <v>17</v>
      </c>
      <c r="O21" s="443">
        <v>731</v>
      </c>
    </row>
    <row r="22" spans="1:15" ht="17.45" customHeight="1" x14ac:dyDescent="0.15">
      <c r="A22" s="11"/>
      <c r="B22" s="723" t="s">
        <v>76</v>
      </c>
      <c r="C22" s="723"/>
      <c r="D22" s="723"/>
      <c r="E22" s="723"/>
      <c r="F22" s="5"/>
      <c r="G22" s="416"/>
      <c r="H22" s="679">
        <f>SUM(J22:N22)</f>
        <v>84</v>
      </c>
      <c r="I22" s="674"/>
      <c r="J22" s="418">
        <v>46</v>
      </c>
      <c r="K22" s="416">
        <v>18</v>
      </c>
      <c r="L22" s="416">
        <v>10</v>
      </c>
      <c r="M22" s="416">
        <v>6</v>
      </c>
      <c r="N22" s="416">
        <v>4</v>
      </c>
      <c r="O22" s="443">
        <v>184</v>
      </c>
    </row>
    <row r="23" spans="1:15" ht="17.45" customHeight="1" x14ac:dyDescent="0.15">
      <c r="A23" s="11"/>
      <c r="B23" s="723" t="s">
        <v>77</v>
      </c>
      <c r="C23" s="723"/>
      <c r="D23" s="723"/>
      <c r="E23" s="723"/>
      <c r="F23" s="5"/>
      <c r="G23" s="416"/>
      <c r="H23" s="679">
        <f>SUM(J23:N23)</f>
        <v>399</v>
      </c>
      <c r="I23" s="674"/>
      <c r="J23" s="418">
        <v>163</v>
      </c>
      <c r="K23" s="416">
        <v>124</v>
      </c>
      <c r="L23" s="416">
        <v>75</v>
      </c>
      <c r="M23" s="416">
        <v>24</v>
      </c>
      <c r="N23" s="416">
        <v>13</v>
      </c>
      <c r="O23" s="443">
        <v>547</v>
      </c>
    </row>
    <row r="24" spans="1:15" ht="17.45" customHeight="1" x14ac:dyDescent="0.15">
      <c r="A24" s="11"/>
      <c r="B24" s="437" t="s">
        <v>516</v>
      </c>
      <c r="C24" s="437"/>
      <c r="D24" s="437"/>
      <c r="E24" s="437"/>
      <c r="F24" s="437"/>
      <c r="G24" s="444"/>
      <c r="H24" s="679"/>
      <c r="I24" s="674"/>
      <c r="J24" s="418"/>
      <c r="K24" s="416"/>
      <c r="L24" s="416"/>
      <c r="M24" s="416"/>
      <c r="N24" s="416"/>
      <c r="O24" s="443"/>
    </row>
    <row r="25" spans="1:15" ht="17.45" customHeight="1" x14ac:dyDescent="0.15">
      <c r="A25" s="11"/>
      <c r="B25" s="550" t="s">
        <v>512</v>
      </c>
      <c r="C25" s="550"/>
      <c r="D25" s="550"/>
      <c r="E25" s="550"/>
      <c r="F25" s="49"/>
      <c r="G25" s="416"/>
      <c r="H25" s="679">
        <f>SUM(J25:N25)</f>
        <v>7529</v>
      </c>
      <c r="I25" s="674"/>
      <c r="J25" s="418">
        <v>1817</v>
      </c>
      <c r="K25" s="416">
        <v>1913</v>
      </c>
      <c r="L25" s="416">
        <v>1686</v>
      </c>
      <c r="M25" s="416">
        <v>1205</v>
      </c>
      <c r="N25" s="416">
        <v>908</v>
      </c>
      <c r="O25" s="443">
        <v>9329</v>
      </c>
    </row>
    <row r="26" spans="1:15" ht="17.45" customHeight="1" x14ac:dyDescent="0.15">
      <c r="A26" s="11"/>
      <c r="B26" s="723" t="s">
        <v>76</v>
      </c>
      <c r="C26" s="723"/>
      <c r="D26" s="723"/>
      <c r="E26" s="723"/>
      <c r="F26" s="5"/>
      <c r="G26" s="416"/>
      <c r="H26" s="679">
        <f>SUM(J26:N26)</f>
        <v>1640</v>
      </c>
      <c r="I26" s="674"/>
      <c r="J26" s="418">
        <v>538</v>
      </c>
      <c r="K26" s="416">
        <v>384</v>
      </c>
      <c r="L26" s="416">
        <v>295</v>
      </c>
      <c r="M26" s="416">
        <v>226</v>
      </c>
      <c r="N26" s="416">
        <v>197</v>
      </c>
      <c r="O26" s="443">
        <v>2374</v>
      </c>
    </row>
    <row r="27" spans="1:15" ht="17.45" customHeight="1" x14ac:dyDescent="0.15">
      <c r="A27" s="11"/>
      <c r="B27" s="723" t="s">
        <v>77</v>
      </c>
      <c r="C27" s="723"/>
      <c r="D27" s="723"/>
      <c r="E27" s="723"/>
      <c r="F27" s="5"/>
      <c r="G27" s="416"/>
      <c r="H27" s="679">
        <f>SUM(J27:N27)</f>
        <v>5889</v>
      </c>
      <c r="I27" s="674"/>
      <c r="J27" s="418">
        <v>1279</v>
      </c>
      <c r="K27" s="416">
        <v>1529</v>
      </c>
      <c r="L27" s="416">
        <v>1391</v>
      </c>
      <c r="M27" s="416">
        <v>979</v>
      </c>
      <c r="N27" s="416">
        <v>711</v>
      </c>
      <c r="O27" s="443">
        <v>6955</v>
      </c>
    </row>
    <row r="28" spans="1:15" ht="17.45" customHeight="1" x14ac:dyDescent="0.15">
      <c r="A28" s="11"/>
      <c r="B28" s="4" t="s">
        <v>508</v>
      </c>
      <c r="C28" s="4"/>
      <c r="D28" s="4"/>
      <c r="E28" s="4"/>
      <c r="F28" s="4"/>
      <c r="G28" s="444"/>
      <c r="H28" s="679"/>
      <c r="I28" s="674"/>
      <c r="J28" s="418"/>
      <c r="K28" s="416"/>
      <c r="L28" s="416"/>
      <c r="M28" s="416"/>
      <c r="N28" s="416"/>
      <c r="O28" s="443"/>
    </row>
    <row r="29" spans="1:15" ht="17.45" customHeight="1" x14ac:dyDescent="0.15">
      <c r="A29" s="11"/>
      <c r="B29" s="724" t="s">
        <v>513</v>
      </c>
      <c r="C29" s="724"/>
      <c r="D29" s="724"/>
      <c r="E29" s="724"/>
      <c r="F29" s="446"/>
      <c r="G29" s="444"/>
      <c r="H29" s="679"/>
      <c r="I29" s="674"/>
      <c r="J29" s="418"/>
      <c r="K29" s="416"/>
      <c r="L29" s="416"/>
      <c r="M29" s="416"/>
      <c r="N29" s="416"/>
      <c r="O29" s="443"/>
    </row>
    <row r="30" spans="1:15" ht="17.45" customHeight="1" x14ac:dyDescent="0.15">
      <c r="A30" s="11"/>
      <c r="B30" s="724" t="s">
        <v>514</v>
      </c>
      <c r="C30" s="724"/>
      <c r="D30" s="724"/>
      <c r="E30" s="724"/>
      <c r="F30" s="446"/>
      <c r="G30" s="416"/>
      <c r="H30" s="679">
        <f>SUM(J30:N30)</f>
        <v>10</v>
      </c>
      <c r="I30" s="674"/>
      <c r="J30" s="418">
        <v>3</v>
      </c>
      <c r="K30" s="416" t="s">
        <v>517</v>
      </c>
      <c r="L30" s="416">
        <v>1</v>
      </c>
      <c r="M30" s="416">
        <v>4</v>
      </c>
      <c r="N30" s="416">
        <v>2</v>
      </c>
      <c r="O30" s="443">
        <v>19</v>
      </c>
    </row>
    <row r="31" spans="1:15" ht="17.45" customHeight="1" x14ac:dyDescent="0.15">
      <c r="A31" s="11"/>
      <c r="B31" s="723" t="s">
        <v>76</v>
      </c>
      <c r="C31" s="723"/>
      <c r="D31" s="723"/>
      <c r="E31" s="723"/>
      <c r="F31" s="5"/>
      <c r="G31" s="416"/>
      <c r="H31" s="679">
        <f>SUM(J31:N31)</f>
        <v>2</v>
      </c>
      <c r="I31" s="674"/>
      <c r="J31" s="418">
        <v>1</v>
      </c>
      <c r="K31" s="416" t="s">
        <v>518</v>
      </c>
      <c r="L31" s="416" t="s">
        <v>518</v>
      </c>
      <c r="M31" s="416">
        <v>1</v>
      </c>
      <c r="N31" s="416" t="s">
        <v>518</v>
      </c>
      <c r="O31" s="443">
        <v>8</v>
      </c>
    </row>
    <row r="32" spans="1:15" ht="17.45" customHeight="1" x14ac:dyDescent="0.15">
      <c r="A32" s="11"/>
      <c r="B32" s="723" t="s">
        <v>77</v>
      </c>
      <c r="C32" s="723"/>
      <c r="D32" s="723"/>
      <c r="E32" s="723"/>
      <c r="F32" s="5"/>
      <c r="G32" s="416"/>
      <c r="H32" s="679">
        <f>SUM(J32:N32)</f>
        <v>8</v>
      </c>
      <c r="I32" s="674"/>
      <c r="J32" s="418">
        <v>2</v>
      </c>
      <c r="K32" s="416" t="s">
        <v>519</v>
      </c>
      <c r="L32" s="416">
        <v>1</v>
      </c>
      <c r="M32" s="416">
        <v>3</v>
      </c>
      <c r="N32" s="416">
        <v>2</v>
      </c>
      <c r="O32" s="443">
        <v>11</v>
      </c>
    </row>
    <row r="33" spans="1:15" ht="7.5" customHeight="1" thickBot="1" x14ac:dyDescent="0.2">
      <c r="A33" s="6"/>
      <c r="B33" s="387"/>
      <c r="C33" s="387"/>
      <c r="D33" s="387"/>
      <c r="E33" s="387"/>
      <c r="F33" s="387"/>
      <c r="G33" s="24"/>
      <c r="H33" s="7"/>
      <c r="I33" s="16"/>
      <c r="J33" s="7"/>
      <c r="K33" s="389"/>
      <c r="L33" s="17"/>
      <c r="M33" s="425"/>
      <c r="N33" s="425"/>
      <c r="O33" s="447"/>
    </row>
    <row r="34" spans="1:15" x14ac:dyDescent="0.15">
      <c r="B34" s="10"/>
      <c r="C34" s="10"/>
      <c r="D34" s="10"/>
      <c r="E34" s="10"/>
      <c r="F34" s="10"/>
    </row>
    <row r="35" spans="1:15" ht="23.25" customHeight="1" x14ac:dyDescent="0.2">
      <c r="A35" s="544" t="s">
        <v>520</v>
      </c>
      <c r="B35" s="544"/>
      <c r="C35" s="544"/>
      <c r="D35" s="544"/>
      <c r="E35" s="544"/>
      <c r="F35" s="544"/>
      <c r="G35" s="544"/>
      <c r="H35" s="544"/>
      <c r="I35" s="544"/>
      <c r="J35" s="544"/>
      <c r="K35" s="544"/>
      <c r="L35" s="544"/>
      <c r="M35" s="544"/>
      <c r="N35" s="544"/>
      <c r="O35" s="544"/>
    </row>
    <row r="36" spans="1:15" ht="7.5" customHeight="1" thickBot="1" x14ac:dyDescent="0.2"/>
    <row r="37" spans="1:15" ht="13.5" customHeight="1" x14ac:dyDescent="0.15">
      <c r="A37" s="377"/>
      <c r="B37" s="511" t="s">
        <v>521</v>
      </c>
      <c r="C37" s="511"/>
      <c r="D37" s="511"/>
      <c r="E37" s="511"/>
      <c r="F37" s="276"/>
      <c r="G37" s="465" t="s">
        <v>522</v>
      </c>
      <c r="H37" s="511"/>
      <c r="I37" s="511"/>
      <c r="J37" s="511"/>
      <c r="K37" s="511"/>
      <c r="L37" s="511"/>
      <c r="M37" s="511"/>
      <c r="N37" s="466"/>
      <c r="O37" s="448" t="s">
        <v>523</v>
      </c>
    </row>
    <row r="38" spans="1:15" ht="13.5" customHeight="1" x14ac:dyDescent="0.15">
      <c r="A38" s="11"/>
      <c r="B38" s="525"/>
      <c r="C38" s="525"/>
      <c r="D38" s="525"/>
      <c r="E38" s="525"/>
      <c r="F38" s="57"/>
      <c r="G38" s="467"/>
      <c r="H38" s="499"/>
      <c r="I38" s="499"/>
      <c r="J38" s="499"/>
      <c r="K38" s="499"/>
      <c r="L38" s="499"/>
      <c r="M38" s="499"/>
      <c r="N38" s="468"/>
      <c r="O38" s="449" t="s">
        <v>524</v>
      </c>
    </row>
    <row r="39" spans="1:15" x14ac:dyDescent="0.15">
      <c r="A39" s="11"/>
      <c r="B39" s="525"/>
      <c r="C39" s="525"/>
      <c r="D39" s="525"/>
      <c r="E39" s="525"/>
      <c r="F39" s="57"/>
      <c r="G39" s="574" t="s">
        <v>87</v>
      </c>
      <c r="H39" s="493" t="s">
        <v>525</v>
      </c>
      <c r="I39" s="494"/>
      <c r="J39" s="574" t="s">
        <v>526</v>
      </c>
      <c r="K39" s="493" t="s">
        <v>527</v>
      </c>
      <c r="L39" s="574" t="s">
        <v>528</v>
      </c>
      <c r="M39" s="574" t="s">
        <v>529</v>
      </c>
      <c r="N39" s="574" t="s">
        <v>108</v>
      </c>
      <c r="O39" s="449" t="s">
        <v>530</v>
      </c>
    </row>
    <row r="40" spans="1:15" x14ac:dyDescent="0.15">
      <c r="A40" s="380"/>
      <c r="B40" s="499"/>
      <c r="C40" s="499"/>
      <c r="D40" s="499"/>
      <c r="E40" s="499"/>
      <c r="F40" s="277"/>
      <c r="G40" s="464"/>
      <c r="H40" s="467"/>
      <c r="I40" s="468"/>
      <c r="J40" s="464"/>
      <c r="K40" s="467"/>
      <c r="L40" s="464"/>
      <c r="M40" s="464"/>
      <c r="N40" s="464"/>
      <c r="O40" s="450"/>
    </row>
    <row r="41" spans="1:15" ht="20.25" customHeight="1" x14ac:dyDescent="0.15">
      <c r="A41" s="11"/>
      <c r="B41" s="71" t="s">
        <v>531</v>
      </c>
      <c r="C41" s="71"/>
      <c r="D41" s="71"/>
      <c r="E41" s="71"/>
      <c r="F41" s="4"/>
      <c r="G41" s="416">
        <f>SUM(H41:N41)</f>
        <v>5821</v>
      </c>
      <c r="H41" s="725">
        <v>1116</v>
      </c>
      <c r="I41" s="726"/>
      <c r="J41" s="418">
        <v>1789</v>
      </c>
      <c r="K41" s="451">
        <v>1534</v>
      </c>
      <c r="L41" s="451">
        <v>933</v>
      </c>
      <c r="M41" s="451">
        <v>343</v>
      </c>
      <c r="N41" s="451">
        <v>106</v>
      </c>
      <c r="O41" s="452">
        <v>296</v>
      </c>
    </row>
    <row r="42" spans="1:15" ht="17.45" customHeight="1" x14ac:dyDescent="0.15">
      <c r="A42" s="11"/>
      <c r="B42" s="64" t="s">
        <v>532</v>
      </c>
      <c r="C42" s="58" t="s">
        <v>533</v>
      </c>
      <c r="D42" s="57" t="s">
        <v>534</v>
      </c>
      <c r="E42" s="57"/>
      <c r="F42" s="5"/>
      <c r="G42" s="416">
        <f>SUM(H42:N42)</f>
        <v>1544</v>
      </c>
      <c r="H42" s="673">
        <v>824</v>
      </c>
      <c r="I42" s="674"/>
      <c r="J42" s="418">
        <v>612</v>
      </c>
      <c r="K42" s="416">
        <v>88</v>
      </c>
      <c r="L42" s="416">
        <v>16</v>
      </c>
      <c r="M42" s="416">
        <v>4</v>
      </c>
      <c r="N42" s="416" t="s">
        <v>535</v>
      </c>
      <c r="O42" s="443">
        <v>226</v>
      </c>
    </row>
    <row r="43" spans="1:15" ht="17.45" customHeight="1" x14ac:dyDescent="0.15">
      <c r="A43" s="11"/>
      <c r="C43" s="58" t="s">
        <v>536</v>
      </c>
      <c r="D43" s="279"/>
      <c r="E43" s="71"/>
      <c r="F43" s="4"/>
      <c r="G43" s="416">
        <f t="shared" ref="G43:G49" si="0">SUM(H43:N43)</f>
        <v>1742</v>
      </c>
      <c r="H43" s="673">
        <v>245</v>
      </c>
      <c r="I43" s="674"/>
      <c r="J43" s="418">
        <v>894</v>
      </c>
      <c r="K43" s="416">
        <v>526</v>
      </c>
      <c r="L43" s="416">
        <v>62</v>
      </c>
      <c r="M43" s="416">
        <v>14</v>
      </c>
      <c r="N43" s="416">
        <v>1</v>
      </c>
      <c r="O43" s="443">
        <v>48</v>
      </c>
    </row>
    <row r="44" spans="1:15" ht="17.45" customHeight="1" x14ac:dyDescent="0.15">
      <c r="A44" s="11"/>
      <c r="C44" s="58" t="s">
        <v>537</v>
      </c>
      <c r="D44" s="61"/>
      <c r="E44" s="71"/>
      <c r="F44" s="4"/>
      <c r="G44" s="416">
        <f t="shared" si="0"/>
        <v>1279</v>
      </c>
      <c r="H44" s="673">
        <v>41</v>
      </c>
      <c r="I44" s="674"/>
      <c r="J44" s="418">
        <v>231</v>
      </c>
      <c r="K44" s="416">
        <v>672</v>
      </c>
      <c r="L44" s="416">
        <v>311</v>
      </c>
      <c r="M44" s="416">
        <v>22</v>
      </c>
      <c r="N44" s="416">
        <v>2</v>
      </c>
      <c r="O44" s="443">
        <v>18</v>
      </c>
    </row>
    <row r="45" spans="1:15" ht="17.45" customHeight="1" x14ac:dyDescent="0.15">
      <c r="A45" s="11"/>
      <c r="C45" s="58" t="s">
        <v>538</v>
      </c>
      <c r="D45" s="61"/>
      <c r="E45" s="71"/>
      <c r="F45" s="4"/>
      <c r="G45" s="416">
        <f t="shared" si="0"/>
        <v>770</v>
      </c>
      <c r="H45" s="673">
        <v>4</v>
      </c>
      <c r="I45" s="674"/>
      <c r="J45" s="418">
        <v>39</v>
      </c>
      <c r="K45" s="416">
        <v>218</v>
      </c>
      <c r="L45" s="416">
        <v>396</v>
      </c>
      <c r="M45" s="416">
        <v>106</v>
      </c>
      <c r="N45" s="416">
        <v>7</v>
      </c>
      <c r="O45" s="443">
        <v>2</v>
      </c>
    </row>
    <row r="46" spans="1:15" ht="17.45" customHeight="1" x14ac:dyDescent="0.15">
      <c r="A46" s="11"/>
      <c r="C46" s="57" t="s">
        <v>108</v>
      </c>
      <c r="D46" s="57"/>
      <c r="E46" s="71"/>
      <c r="F46" s="4"/>
      <c r="G46" s="416">
        <f t="shared" si="0"/>
        <v>486</v>
      </c>
      <c r="H46" s="673">
        <v>2</v>
      </c>
      <c r="I46" s="674"/>
      <c r="J46" s="418">
        <v>13</v>
      </c>
      <c r="K46" s="416">
        <v>30</v>
      </c>
      <c r="L46" s="416">
        <v>148</v>
      </c>
      <c r="M46" s="416">
        <v>197</v>
      </c>
      <c r="N46" s="416">
        <v>96</v>
      </c>
      <c r="O46" s="443">
        <v>2</v>
      </c>
    </row>
    <row r="47" spans="1:15" ht="17.45" customHeight="1" x14ac:dyDescent="0.15">
      <c r="A47" s="11"/>
      <c r="B47" s="71" t="s">
        <v>539</v>
      </c>
      <c r="C47" s="71"/>
      <c r="D47" s="71"/>
      <c r="E47" s="71"/>
      <c r="F47" s="4"/>
      <c r="G47" s="444"/>
      <c r="H47" s="673"/>
      <c r="I47" s="674"/>
      <c r="J47" s="418"/>
      <c r="K47" s="416"/>
      <c r="L47" s="416"/>
      <c r="M47" s="416"/>
      <c r="N47" s="416"/>
      <c r="O47" s="443"/>
    </row>
    <row r="48" spans="1:15" ht="17.45" customHeight="1" x14ac:dyDescent="0.15">
      <c r="A48" s="11"/>
      <c r="B48" s="64" t="s">
        <v>532</v>
      </c>
      <c r="C48" s="57" t="s">
        <v>530</v>
      </c>
      <c r="D48" s="57"/>
      <c r="E48" s="57"/>
      <c r="F48" s="279"/>
      <c r="G48" s="416">
        <f t="shared" si="0"/>
        <v>39</v>
      </c>
      <c r="H48" s="673" t="s">
        <v>518</v>
      </c>
      <c r="I48" s="674"/>
      <c r="J48" s="418">
        <v>28</v>
      </c>
      <c r="K48" s="416">
        <v>8</v>
      </c>
      <c r="L48" s="416">
        <v>1</v>
      </c>
      <c r="M48" s="416">
        <v>2</v>
      </c>
      <c r="N48" s="416" t="s">
        <v>518</v>
      </c>
      <c r="O48" s="443" t="s">
        <v>518</v>
      </c>
    </row>
    <row r="49" spans="1:15" ht="17.45" customHeight="1" x14ac:dyDescent="0.15">
      <c r="A49" s="11"/>
      <c r="C49" s="58" t="s">
        <v>540</v>
      </c>
      <c r="D49" s="57" t="s">
        <v>534</v>
      </c>
      <c r="E49" s="71"/>
      <c r="F49" s="4"/>
      <c r="G49" s="416">
        <f t="shared" si="0"/>
        <v>119</v>
      </c>
      <c r="H49" s="673" t="s">
        <v>518</v>
      </c>
      <c r="I49" s="674"/>
      <c r="J49" s="418">
        <v>98</v>
      </c>
      <c r="K49" s="416">
        <v>15</v>
      </c>
      <c r="L49" s="416">
        <v>6</v>
      </c>
      <c r="M49" s="416" t="s">
        <v>518</v>
      </c>
      <c r="N49" s="416" t="s">
        <v>518</v>
      </c>
      <c r="O49" s="443" t="s">
        <v>518</v>
      </c>
    </row>
    <row r="50" spans="1:15" ht="7.5" customHeight="1" thickBot="1" x14ac:dyDescent="0.2">
      <c r="A50" s="6"/>
      <c r="B50" s="7"/>
      <c r="C50" s="7"/>
      <c r="D50" s="7"/>
      <c r="E50" s="7"/>
      <c r="F50" s="7"/>
      <c r="G50" s="24"/>
      <c r="H50" s="425"/>
      <c r="I50" s="426"/>
      <c r="J50" s="7"/>
      <c r="K50" s="425"/>
      <c r="L50" s="425"/>
      <c r="M50" s="425"/>
      <c r="N50" s="425"/>
      <c r="O50" s="447"/>
    </row>
  </sheetData>
  <mergeCells count="74">
    <mergeCell ref="H43:I43"/>
    <mergeCell ref="H44:I44"/>
    <mergeCell ref="H49:I49"/>
    <mergeCell ref="H45:I45"/>
    <mergeCell ref="H46:I46"/>
    <mergeCell ref="H47:I47"/>
    <mergeCell ref="H48:I48"/>
    <mergeCell ref="K39:K40"/>
    <mergeCell ref="L39:L40"/>
    <mergeCell ref="M39:M40"/>
    <mergeCell ref="N39:N40"/>
    <mergeCell ref="H41:I41"/>
    <mergeCell ref="H42:I42"/>
    <mergeCell ref="B31:E31"/>
    <mergeCell ref="H31:I31"/>
    <mergeCell ref="B32:E32"/>
    <mergeCell ref="H32:I32"/>
    <mergeCell ref="A35:O35"/>
    <mergeCell ref="B37:E40"/>
    <mergeCell ref="G37:N38"/>
    <mergeCell ref="G39:G40"/>
    <mergeCell ref="H39:I40"/>
    <mergeCell ref="J39:J40"/>
    <mergeCell ref="B27:E27"/>
    <mergeCell ref="H27:I27"/>
    <mergeCell ref="H28:I28"/>
    <mergeCell ref="B29:E29"/>
    <mergeCell ref="H29:I29"/>
    <mergeCell ref="B30:E30"/>
    <mergeCell ref="H30:I30"/>
    <mergeCell ref="B23:E23"/>
    <mergeCell ref="H23:I23"/>
    <mergeCell ref="H24:I24"/>
    <mergeCell ref="B25:E25"/>
    <mergeCell ref="H25:I25"/>
    <mergeCell ref="B26:E26"/>
    <mergeCell ref="H26:I26"/>
    <mergeCell ref="H19:I19"/>
    <mergeCell ref="B20:E20"/>
    <mergeCell ref="H20:I20"/>
    <mergeCell ref="B21:E21"/>
    <mergeCell ref="H21:I21"/>
    <mergeCell ref="B22:E22"/>
    <mergeCell ref="H22:I22"/>
    <mergeCell ref="H15:I15"/>
    <mergeCell ref="B16:E16"/>
    <mergeCell ref="H16:I16"/>
    <mergeCell ref="B17:E17"/>
    <mergeCell ref="H17:I17"/>
    <mergeCell ref="B18:E18"/>
    <mergeCell ref="H18:I18"/>
    <mergeCell ref="B11:E11"/>
    <mergeCell ref="B12:E12"/>
    <mergeCell ref="H12:I12"/>
    <mergeCell ref="B13:E13"/>
    <mergeCell ref="H13:I13"/>
    <mergeCell ref="B14:E14"/>
    <mergeCell ref="H14:I14"/>
    <mergeCell ref="B7:E7"/>
    <mergeCell ref="H7:I7"/>
    <mergeCell ref="B8:E8"/>
    <mergeCell ref="H8:I8"/>
    <mergeCell ref="B9:E9"/>
    <mergeCell ref="H9:I9"/>
    <mergeCell ref="A1:O1"/>
    <mergeCell ref="A2:O2"/>
    <mergeCell ref="B4:E4"/>
    <mergeCell ref="G4:I5"/>
    <mergeCell ref="J4:J5"/>
    <mergeCell ref="K4:K5"/>
    <mergeCell ref="L4:L5"/>
    <mergeCell ref="M4:M5"/>
    <mergeCell ref="N4:N5"/>
    <mergeCell ref="B5:E5"/>
  </mergeCells>
  <phoneticPr fontId="2"/>
  <pageMargins left="0.75" right="0.75" top="1" bottom="1" header="0.51200000000000001" footer="0.51200000000000001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zoomScaleNormal="100" workbookViewId="0"/>
  </sheetViews>
  <sheetFormatPr defaultRowHeight="13.5" x14ac:dyDescent="0.15"/>
  <cols>
    <col min="1" max="2" width="10.625" style="144" customWidth="1"/>
    <col min="3" max="4" width="9.125" style="144" customWidth="1"/>
    <col min="5" max="6" width="10.625" style="144" customWidth="1"/>
    <col min="7" max="8" width="9.125" style="144" customWidth="1"/>
    <col min="9" max="10" width="10.625" style="144" customWidth="1"/>
    <col min="11" max="12" width="9.125" style="144" customWidth="1"/>
    <col min="13" max="15" width="9.125" style="144" bestFit="1" customWidth="1"/>
    <col min="16" max="16" width="9.75" style="144" bestFit="1" customWidth="1"/>
    <col min="17" max="18" width="9.125" style="144" bestFit="1" customWidth="1"/>
    <col min="19" max="19" width="9.75" style="144" bestFit="1" customWidth="1"/>
    <col min="20" max="21" width="9.125" style="144" bestFit="1" customWidth="1"/>
    <col min="22" max="16384" width="9" style="144"/>
  </cols>
  <sheetData>
    <row r="1" spans="1:21" ht="27.75" customHeight="1" x14ac:dyDescent="0.15">
      <c r="D1" s="470" t="s">
        <v>86</v>
      </c>
      <c r="E1" s="470"/>
      <c r="F1" s="470"/>
      <c r="G1" s="470"/>
      <c r="H1" s="470"/>
      <c r="I1" s="470"/>
    </row>
    <row r="2" spans="1:21" ht="10.5" customHeight="1" thickBot="1" x14ac:dyDescent="0.2">
      <c r="D2" s="141"/>
      <c r="E2" s="141"/>
      <c r="F2" s="141"/>
      <c r="G2" s="141"/>
      <c r="H2" s="141"/>
      <c r="I2" s="141"/>
    </row>
    <row r="3" spans="1:21" ht="21" customHeight="1" x14ac:dyDescent="0.15">
      <c r="A3" s="150" t="s">
        <v>85</v>
      </c>
      <c r="B3" s="151" t="s">
        <v>84</v>
      </c>
      <c r="C3" s="151" t="s">
        <v>76</v>
      </c>
      <c r="D3" s="152" t="s">
        <v>77</v>
      </c>
      <c r="E3" s="153" t="s">
        <v>85</v>
      </c>
      <c r="F3" s="151" t="s">
        <v>84</v>
      </c>
      <c r="G3" s="151" t="s">
        <v>76</v>
      </c>
      <c r="H3" s="152" t="s">
        <v>77</v>
      </c>
      <c r="I3" s="153" t="s">
        <v>85</v>
      </c>
      <c r="J3" s="151" t="s">
        <v>84</v>
      </c>
      <c r="K3" s="151" t="s">
        <v>76</v>
      </c>
      <c r="L3" s="154" t="s">
        <v>77</v>
      </c>
    </row>
    <row r="4" spans="1:21" ht="28.5" customHeight="1" x14ac:dyDescent="0.15">
      <c r="A4" s="155" t="s">
        <v>84</v>
      </c>
      <c r="B4" s="156">
        <f>SUM(C4:D4)</f>
        <v>176017</v>
      </c>
      <c r="C4" s="156">
        <f>SUM(C5,C11,C17,C23,C29,C35,C41,G5,G11,G17,G23,G29,G35,G41,K5,K11,K17,K23,K29,K35,K41,K42)</f>
        <v>86066</v>
      </c>
      <c r="D4" s="156">
        <f>SUM(D5,D11,D17,D23,D29,D35,D41,H5,H11,H17,H23,H29,H35,H41,L5,L11,L17,L23,L29,L35,L41,L42)</f>
        <v>89951</v>
      </c>
      <c r="E4" s="157"/>
      <c r="F4" s="158"/>
      <c r="G4" s="158"/>
      <c r="H4" s="159"/>
      <c r="I4" s="160"/>
      <c r="J4" s="158"/>
      <c r="K4" s="158"/>
      <c r="L4" s="161"/>
    </row>
    <row r="5" spans="1:21" ht="20.100000000000001" customHeight="1" x14ac:dyDescent="0.15">
      <c r="A5" s="162" t="s">
        <v>223</v>
      </c>
      <c r="B5" s="163">
        <f t="shared" ref="B5:B10" si="0">SUM(C5:D5)</f>
        <v>5482</v>
      </c>
      <c r="C5" s="163">
        <f>SUM(C6:C10)</f>
        <v>2804</v>
      </c>
      <c r="D5" s="164">
        <f>SUM(D6:D10)</f>
        <v>2678</v>
      </c>
      <c r="E5" s="165" t="s">
        <v>224</v>
      </c>
      <c r="F5" s="163">
        <f t="shared" ref="F5:F10" si="1">SUM(G5:H5)</f>
        <v>12989</v>
      </c>
      <c r="G5" s="163">
        <f>SUM(G6:G10)</f>
        <v>6529</v>
      </c>
      <c r="H5" s="164">
        <f>SUM(H6:H10)</f>
        <v>6460</v>
      </c>
      <c r="I5" s="165" t="s">
        <v>225</v>
      </c>
      <c r="J5" s="163">
        <f t="shared" ref="J5:J10" si="2">SUM(K5:L5)</f>
        <v>8133</v>
      </c>
      <c r="K5" s="163">
        <f>SUM(K6:K10)</f>
        <v>3399</v>
      </c>
      <c r="L5" s="166">
        <f>SUM(L6:L10)</f>
        <v>4734</v>
      </c>
      <c r="M5" s="144" t="s">
        <v>87</v>
      </c>
      <c r="N5" s="144" t="s">
        <v>76</v>
      </c>
      <c r="O5" s="144" t="s">
        <v>77</v>
      </c>
      <c r="P5" s="144" t="s">
        <v>87</v>
      </c>
      <c r="Q5" s="144" t="s">
        <v>76</v>
      </c>
      <c r="R5" s="144" t="s">
        <v>77</v>
      </c>
      <c r="S5" s="144" t="s">
        <v>87</v>
      </c>
      <c r="T5" s="144" t="s">
        <v>76</v>
      </c>
      <c r="U5" s="144" t="s">
        <v>77</v>
      </c>
    </row>
    <row r="6" spans="1:21" ht="20.100000000000001" customHeight="1" x14ac:dyDescent="0.15">
      <c r="A6" s="167">
        <v>0</v>
      </c>
      <c r="B6" s="168">
        <f t="shared" si="0"/>
        <v>1154</v>
      </c>
      <c r="C6" s="168">
        <v>596</v>
      </c>
      <c r="D6" s="169">
        <v>558</v>
      </c>
      <c r="E6" s="170">
        <v>35</v>
      </c>
      <c r="F6" s="168">
        <f t="shared" si="1"/>
        <v>2858</v>
      </c>
      <c r="G6" s="168">
        <v>1443</v>
      </c>
      <c r="H6" s="169">
        <v>1415</v>
      </c>
      <c r="I6" s="170">
        <v>70</v>
      </c>
      <c r="J6" s="168">
        <f t="shared" si="2"/>
        <v>1767</v>
      </c>
      <c r="K6" s="168">
        <v>761</v>
      </c>
      <c r="L6" s="171">
        <v>1006</v>
      </c>
      <c r="M6" s="144">
        <f>B6</f>
        <v>1154</v>
      </c>
      <c r="N6" s="144">
        <f>B6</f>
        <v>1154</v>
      </c>
      <c r="O6" s="144">
        <f>C6</f>
        <v>596</v>
      </c>
      <c r="P6" s="144">
        <f>F6*E6</f>
        <v>100030</v>
      </c>
      <c r="Q6" s="144">
        <f>G61*E6</f>
        <v>0</v>
      </c>
      <c r="R6" s="144">
        <f>H6*E6</f>
        <v>49525</v>
      </c>
      <c r="S6" s="144">
        <f>J6*I6</f>
        <v>123690</v>
      </c>
      <c r="T6" s="144">
        <f>K6*I6</f>
        <v>53270</v>
      </c>
      <c r="U6" s="144">
        <f>L6*I6</f>
        <v>70420</v>
      </c>
    </row>
    <row r="7" spans="1:21" ht="20.100000000000001" customHeight="1" x14ac:dyDescent="0.15">
      <c r="A7" s="172">
        <v>1</v>
      </c>
      <c r="B7" s="168">
        <f t="shared" si="0"/>
        <v>1069</v>
      </c>
      <c r="C7" s="168">
        <v>550</v>
      </c>
      <c r="D7" s="169">
        <v>519</v>
      </c>
      <c r="E7" s="170">
        <v>36</v>
      </c>
      <c r="F7" s="168">
        <f t="shared" si="1"/>
        <v>2592</v>
      </c>
      <c r="G7" s="168">
        <v>1299</v>
      </c>
      <c r="H7" s="169">
        <v>1293</v>
      </c>
      <c r="I7" s="170">
        <v>71</v>
      </c>
      <c r="J7" s="168">
        <f t="shared" si="2"/>
        <v>1623</v>
      </c>
      <c r="K7" s="168">
        <v>674</v>
      </c>
      <c r="L7" s="171">
        <v>949</v>
      </c>
      <c r="M7" s="144">
        <f>B7*A7</f>
        <v>1069</v>
      </c>
      <c r="N7" s="144">
        <f>C7*A7</f>
        <v>550</v>
      </c>
      <c r="O7" s="144">
        <f>D7*A7</f>
        <v>519</v>
      </c>
      <c r="P7" s="144">
        <f t="shared" ref="P7:P46" si="3">F7*E7</f>
        <v>93312</v>
      </c>
      <c r="Q7" s="144">
        <f>G62*E7</f>
        <v>0</v>
      </c>
      <c r="R7" s="144">
        <f t="shared" ref="R7:R46" si="4">H7*E7</f>
        <v>46548</v>
      </c>
      <c r="S7" s="144">
        <f t="shared" ref="S7:S40" si="5">J7*I7</f>
        <v>115233</v>
      </c>
      <c r="T7" s="144">
        <f t="shared" ref="T7:T40" si="6">K7*I7</f>
        <v>47854</v>
      </c>
      <c r="U7" s="144">
        <f t="shared" ref="U7:U40" si="7">L7*I7</f>
        <v>67379</v>
      </c>
    </row>
    <row r="8" spans="1:21" ht="20.100000000000001" customHeight="1" x14ac:dyDescent="0.15">
      <c r="A8" s="172">
        <v>2</v>
      </c>
      <c r="B8" s="168">
        <f t="shared" si="0"/>
        <v>1069</v>
      </c>
      <c r="C8" s="168">
        <v>573</v>
      </c>
      <c r="D8" s="169">
        <v>496</v>
      </c>
      <c r="E8" s="170">
        <v>37</v>
      </c>
      <c r="F8" s="168">
        <f t="shared" si="1"/>
        <v>2675</v>
      </c>
      <c r="G8" s="168">
        <v>1327</v>
      </c>
      <c r="H8" s="169">
        <v>1348</v>
      </c>
      <c r="I8" s="170">
        <v>72</v>
      </c>
      <c r="J8" s="168">
        <f t="shared" si="2"/>
        <v>1665</v>
      </c>
      <c r="K8" s="168">
        <v>708</v>
      </c>
      <c r="L8" s="171">
        <v>957</v>
      </c>
      <c r="M8" s="144">
        <f t="shared" ref="M8:M46" si="8">B8*A8</f>
        <v>2138</v>
      </c>
      <c r="N8" s="144">
        <f>C8*A8</f>
        <v>1146</v>
      </c>
      <c r="O8" s="144">
        <f t="shared" ref="O8:O46" si="9">D8*A8</f>
        <v>992</v>
      </c>
      <c r="P8" s="144">
        <f t="shared" si="3"/>
        <v>98975</v>
      </c>
      <c r="Q8" s="144">
        <f>G63*E8</f>
        <v>0</v>
      </c>
      <c r="R8" s="144">
        <f t="shared" si="4"/>
        <v>49876</v>
      </c>
      <c r="S8" s="144">
        <f t="shared" si="5"/>
        <v>119880</v>
      </c>
      <c r="T8" s="144">
        <f t="shared" si="6"/>
        <v>50976</v>
      </c>
      <c r="U8" s="144">
        <f t="shared" si="7"/>
        <v>68904</v>
      </c>
    </row>
    <row r="9" spans="1:21" ht="20.100000000000001" customHeight="1" x14ac:dyDescent="0.15">
      <c r="A9" s="172">
        <v>3</v>
      </c>
      <c r="B9" s="168">
        <f t="shared" si="0"/>
        <v>1076</v>
      </c>
      <c r="C9" s="168">
        <v>526</v>
      </c>
      <c r="D9" s="169">
        <v>550</v>
      </c>
      <c r="E9" s="170">
        <v>38</v>
      </c>
      <c r="F9" s="168">
        <f t="shared" si="1"/>
        <v>2536</v>
      </c>
      <c r="G9" s="168">
        <v>1309</v>
      </c>
      <c r="H9" s="169">
        <v>1227</v>
      </c>
      <c r="I9" s="170">
        <v>73</v>
      </c>
      <c r="J9" s="168">
        <f t="shared" si="2"/>
        <v>1569</v>
      </c>
      <c r="K9" s="168">
        <v>657</v>
      </c>
      <c r="L9" s="171">
        <v>912</v>
      </c>
      <c r="M9" s="144">
        <f t="shared" si="8"/>
        <v>3228</v>
      </c>
      <c r="N9" s="144">
        <f>C9*A9</f>
        <v>1578</v>
      </c>
      <c r="O9" s="144">
        <f t="shared" si="9"/>
        <v>1650</v>
      </c>
      <c r="P9" s="144">
        <f t="shared" si="3"/>
        <v>96368</v>
      </c>
      <c r="Q9" s="144">
        <f>G64*E9</f>
        <v>0</v>
      </c>
      <c r="R9" s="144">
        <f t="shared" si="4"/>
        <v>46626</v>
      </c>
      <c r="S9" s="144">
        <f t="shared" si="5"/>
        <v>114537</v>
      </c>
      <c r="T9" s="144">
        <f t="shared" si="6"/>
        <v>47961</v>
      </c>
      <c r="U9" s="144">
        <f t="shared" si="7"/>
        <v>66576</v>
      </c>
    </row>
    <row r="10" spans="1:21" ht="20.100000000000001" customHeight="1" x14ac:dyDescent="0.15">
      <c r="A10" s="172">
        <v>4</v>
      </c>
      <c r="B10" s="168">
        <f t="shared" si="0"/>
        <v>1114</v>
      </c>
      <c r="C10" s="168">
        <v>559</v>
      </c>
      <c r="D10" s="169">
        <v>555</v>
      </c>
      <c r="E10" s="170">
        <v>39</v>
      </c>
      <c r="F10" s="168">
        <f t="shared" si="1"/>
        <v>2328</v>
      </c>
      <c r="G10" s="168">
        <v>1151</v>
      </c>
      <c r="H10" s="169">
        <v>1177</v>
      </c>
      <c r="I10" s="170">
        <v>74</v>
      </c>
      <c r="J10" s="168">
        <f t="shared" si="2"/>
        <v>1509</v>
      </c>
      <c r="K10" s="168">
        <v>599</v>
      </c>
      <c r="L10" s="171">
        <v>910</v>
      </c>
      <c r="M10" s="144">
        <f t="shared" si="8"/>
        <v>4456</v>
      </c>
      <c r="N10" s="144">
        <f>C10*A10</f>
        <v>2236</v>
      </c>
      <c r="O10" s="144">
        <f t="shared" si="9"/>
        <v>2220</v>
      </c>
      <c r="P10" s="144">
        <f t="shared" si="3"/>
        <v>90792</v>
      </c>
      <c r="Q10" s="144">
        <f>G65*E10</f>
        <v>0</v>
      </c>
      <c r="R10" s="144">
        <f t="shared" si="4"/>
        <v>45903</v>
      </c>
      <c r="S10" s="144">
        <f t="shared" si="5"/>
        <v>111666</v>
      </c>
      <c r="T10" s="144">
        <f t="shared" si="6"/>
        <v>44326</v>
      </c>
      <c r="U10" s="144">
        <f t="shared" si="7"/>
        <v>67340</v>
      </c>
    </row>
    <row r="11" spans="1:21" ht="20.100000000000001" customHeight="1" x14ac:dyDescent="0.15">
      <c r="A11" s="162" t="s">
        <v>226</v>
      </c>
      <c r="B11" s="163">
        <f>SUM(B12:B16)</f>
        <v>5721</v>
      </c>
      <c r="C11" s="163">
        <f>SUM(C12:C16)</f>
        <v>2894</v>
      </c>
      <c r="D11" s="164">
        <f>SUM(D12:D16)</f>
        <v>2827</v>
      </c>
      <c r="E11" s="165" t="s">
        <v>227</v>
      </c>
      <c r="F11" s="163">
        <f>SUM(F12:F16)</f>
        <v>11205</v>
      </c>
      <c r="G11" s="163">
        <f>SUM(G12:G16)</f>
        <v>5562</v>
      </c>
      <c r="H11" s="164">
        <f>SUM(H12:H16)</f>
        <v>5643</v>
      </c>
      <c r="I11" s="165" t="s">
        <v>228</v>
      </c>
      <c r="J11" s="163">
        <f>SUM(J12:J16)</f>
        <v>6227</v>
      </c>
      <c r="K11" s="163">
        <f>SUM(K12:K16)</f>
        <v>2385</v>
      </c>
      <c r="L11" s="166">
        <f>SUM(L12:L16)</f>
        <v>3842</v>
      </c>
    </row>
    <row r="12" spans="1:21" ht="20.100000000000001" customHeight="1" x14ac:dyDescent="0.15">
      <c r="A12" s="172">
        <v>5</v>
      </c>
      <c r="B12" s="168">
        <f>SUM(C12:D12)</f>
        <v>1132</v>
      </c>
      <c r="C12" s="168">
        <v>569</v>
      </c>
      <c r="D12" s="169">
        <v>563</v>
      </c>
      <c r="E12" s="170">
        <v>40</v>
      </c>
      <c r="F12" s="168">
        <f>SUM(G12:H12)</f>
        <v>2344</v>
      </c>
      <c r="G12" s="168">
        <v>1145</v>
      </c>
      <c r="H12" s="169">
        <v>1199</v>
      </c>
      <c r="I12" s="170">
        <v>75</v>
      </c>
      <c r="J12" s="168">
        <f>SUM(K12:L12)</f>
        <v>1479</v>
      </c>
      <c r="K12" s="168">
        <v>628</v>
      </c>
      <c r="L12" s="171">
        <v>851</v>
      </c>
      <c r="M12" s="144">
        <f t="shared" si="8"/>
        <v>5660</v>
      </c>
      <c r="N12" s="144">
        <f>C12*A12</f>
        <v>2845</v>
      </c>
      <c r="O12" s="144">
        <f t="shared" si="9"/>
        <v>2815</v>
      </c>
      <c r="P12" s="144">
        <f t="shared" si="3"/>
        <v>93760</v>
      </c>
      <c r="Q12" s="144">
        <f>G67*E12</f>
        <v>0</v>
      </c>
      <c r="R12" s="144">
        <f t="shared" si="4"/>
        <v>47960</v>
      </c>
      <c r="S12" s="144">
        <f t="shared" si="5"/>
        <v>110925</v>
      </c>
      <c r="T12" s="144">
        <f t="shared" si="6"/>
        <v>47100</v>
      </c>
      <c r="U12" s="144">
        <f t="shared" si="7"/>
        <v>63825</v>
      </c>
    </row>
    <row r="13" spans="1:21" ht="20.100000000000001" customHeight="1" x14ac:dyDescent="0.15">
      <c r="A13" s="172">
        <v>6</v>
      </c>
      <c r="B13" s="168">
        <f>SUM(C13:D13)</f>
        <v>1152</v>
      </c>
      <c r="C13" s="168">
        <v>591</v>
      </c>
      <c r="D13" s="169">
        <v>561</v>
      </c>
      <c r="E13" s="170">
        <v>41</v>
      </c>
      <c r="F13" s="168">
        <f>SUM(G13:H13)</f>
        <v>2305</v>
      </c>
      <c r="G13" s="168">
        <v>1152</v>
      </c>
      <c r="H13" s="169">
        <v>1153</v>
      </c>
      <c r="I13" s="170">
        <v>76</v>
      </c>
      <c r="J13" s="168">
        <f>SUM(K13:L13)</f>
        <v>1300</v>
      </c>
      <c r="K13" s="168">
        <v>497</v>
      </c>
      <c r="L13" s="171">
        <v>803</v>
      </c>
      <c r="M13" s="144">
        <f t="shared" si="8"/>
        <v>6912</v>
      </c>
      <c r="N13" s="144">
        <f t="shared" ref="N13:N46" si="10">C13*A13</f>
        <v>3546</v>
      </c>
      <c r="O13" s="144">
        <f t="shared" si="9"/>
        <v>3366</v>
      </c>
      <c r="P13" s="144">
        <f t="shared" si="3"/>
        <v>94505</v>
      </c>
      <c r="Q13" s="144">
        <f>G68*E13</f>
        <v>0</v>
      </c>
      <c r="R13" s="144">
        <f t="shared" si="4"/>
        <v>47273</v>
      </c>
      <c r="S13" s="144">
        <f t="shared" si="5"/>
        <v>98800</v>
      </c>
      <c r="T13" s="144">
        <f t="shared" si="6"/>
        <v>37772</v>
      </c>
      <c r="U13" s="144">
        <f t="shared" si="7"/>
        <v>61028</v>
      </c>
    </row>
    <row r="14" spans="1:21" ht="20.100000000000001" customHeight="1" x14ac:dyDescent="0.15">
      <c r="A14" s="172">
        <v>7</v>
      </c>
      <c r="B14" s="168">
        <f>SUM(C14:D14)</f>
        <v>1144</v>
      </c>
      <c r="C14" s="168">
        <v>571</v>
      </c>
      <c r="D14" s="169">
        <v>573</v>
      </c>
      <c r="E14" s="170">
        <v>42</v>
      </c>
      <c r="F14" s="168">
        <f>SUM(G14:H14)</f>
        <v>2217</v>
      </c>
      <c r="G14" s="168">
        <v>1083</v>
      </c>
      <c r="H14" s="169">
        <v>1134</v>
      </c>
      <c r="I14" s="170">
        <v>77</v>
      </c>
      <c r="J14" s="168">
        <f>SUM(K14:L14)</f>
        <v>1173</v>
      </c>
      <c r="K14" s="168">
        <v>429</v>
      </c>
      <c r="L14" s="171">
        <v>744</v>
      </c>
      <c r="M14" s="144">
        <f t="shared" si="8"/>
        <v>8008</v>
      </c>
      <c r="N14" s="144">
        <f t="shared" si="10"/>
        <v>3997</v>
      </c>
      <c r="O14" s="144">
        <f t="shared" si="9"/>
        <v>4011</v>
      </c>
      <c r="P14" s="144">
        <f t="shared" si="3"/>
        <v>93114</v>
      </c>
      <c r="Q14" s="144">
        <f>G69*E14</f>
        <v>0</v>
      </c>
      <c r="R14" s="144">
        <f t="shared" si="4"/>
        <v>47628</v>
      </c>
      <c r="S14" s="144">
        <f t="shared" si="5"/>
        <v>90321</v>
      </c>
      <c r="T14" s="144">
        <f t="shared" si="6"/>
        <v>33033</v>
      </c>
      <c r="U14" s="144">
        <f t="shared" si="7"/>
        <v>57288</v>
      </c>
    </row>
    <row r="15" spans="1:21" ht="20.100000000000001" customHeight="1" x14ac:dyDescent="0.15">
      <c r="A15" s="172">
        <v>8</v>
      </c>
      <c r="B15" s="168">
        <f>SUM(C15:D15)</f>
        <v>1169</v>
      </c>
      <c r="C15" s="168">
        <v>594</v>
      </c>
      <c r="D15" s="169">
        <v>575</v>
      </c>
      <c r="E15" s="170">
        <v>43</v>
      </c>
      <c r="F15" s="168">
        <f>SUM(G15:H15)</f>
        <v>2129</v>
      </c>
      <c r="G15" s="168">
        <v>1081</v>
      </c>
      <c r="H15" s="169">
        <v>1048</v>
      </c>
      <c r="I15" s="170">
        <v>78</v>
      </c>
      <c r="J15" s="168">
        <f>SUM(K15:L15)</f>
        <v>1154</v>
      </c>
      <c r="K15" s="168">
        <v>432</v>
      </c>
      <c r="L15" s="171">
        <v>722</v>
      </c>
      <c r="M15" s="144">
        <f t="shared" si="8"/>
        <v>9352</v>
      </c>
      <c r="N15" s="144">
        <f t="shared" si="10"/>
        <v>4752</v>
      </c>
      <c r="O15" s="144">
        <f t="shared" si="9"/>
        <v>4600</v>
      </c>
      <c r="P15" s="144">
        <f t="shared" si="3"/>
        <v>91547</v>
      </c>
      <c r="Q15" s="144">
        <f>G70*E15</f>
        <v>0</v>
      </c>
      <c r="R15" s="144">
        <f t="shared" si="4"/>
        <v>45064</v>
      </c>
      <c r="S15" s="144">
        <f t="shared" si="5"/>
        <v>90012</v>
      </c>
      <c r="T15" s="144">
        <f t="shared" si="6"/>
        <v>33696</v>
      </c>
      <c r="U15" s="144">
        <f t="shared" si="7"/>
        <v>56316</v>
      </c>
    </row>
    <row r="16" spans="1:21" ht="20.100000000000001" customHeight="1" x14ac:dyDescent="0.15">
      <c r="A16" s="172">
        <v>9</v>
      </c>
      <c r="B16" s="168">
        <f>SUM(C16:D16)</f>
        <v>1124</v>
      </c>
      <c r="C16" s="168">
        <v>569</v>
      </c>
      <c r="D16" s="169">
        <v>555</v>
      </c>
      <c r="E16" s="170">
        <v>44</v>
      </c>
      <c r="F16" s="168">
        <f>SUM(G16:H16)</f>
        <v>2210</v>
      </c>
      <c r="G16" s="168">
        <v>1101</v>
      </c>
      <c r="H16" s="169">
        <v>1109</v>
      </c>
      <c r="I16" s="170">
        <v>79</v>
      </c>
      <c r="J16" s="168">
        <f>SUM(K16:L16)</f>
        <v>1121</v>
      </c>
      <c r="K16" s="168">
        <v>399</v>
      </c>
      <c r="L16" s="171">
        <v>722</v>
      </c>
      <c r="M16" s="144">
        <f t="shared" si="8"/>
        <v>10116</v>
      </c>
      <c r="N16" s="144">
        <f t="shared" si="10"/>
        <v>5121</v>
      </c>
      <c r="O16" s="144">
        <f t="shared" si="9"/>
        <v>4995</v>
      </c>
      <c r="P16" s="144">
        <f t="shared" si="3"/>
        <v>97240</v>
      </c>
      <c r="Q16" s="144">
        <f>G71*E16</f>
        <v>0</v>
      </c>
      <c r="R16" s="144">
        <f t="shared" si="4"/>
        <v>48796</v>
      </c>
      <c r="S16" s="144">
        <f t="shared" si="5"/>
        <v>88559</v>
      </c>
      <c r="T16" s="144">
        <f t="shared" si="6"/>
        <v>31521</v>
      </c>
      <c r="U16" s="144">
        <f t="shared" si="7"/>
        <v>57038</v>
      </c>
    </row>
    <row r="17" spans="1:21" ht="20.100000000000001" customHeight="1" x14ac:dyDescent="0.15">
      <c r="A17" s="162" t="s">
        <v>229</v>
      </c>
      <c r="B17" s="163">
        <f>SUM(B18:B22)</f>
        <v>6288</v>
      </c>
      <c r="C17" s="163">
        <f>SUM(C18:C22)</f>
        <v>3281</v>
      </c>
      <c r="D17" s="164">
        <f>SUM(D18:D22)</f>
        <v>3007</v>
      </c>
      <c r="E17" s="165" t="s">
        <v>230</v>
      </c>
      <c r="F17" s="163">
        <f>SUM(F18:F22)</f>
        <v>11320</v>
      </c>
      <c r="G17" s="163">
        <f>SUM(G18:G22)</f>
        <v>5722</v>
      </c>
      <c r="H17" s="164">
        <f>SUM(H18:H22)</f>
        <v>5598</v>
      </c>
      <c r="I17" s="165" t="s">
        <v>231</v>
      </c>
      <c r="J17" s="163">
        <f>SUM(J18:J22)</f>
        <v>4090</v>
      </c>
      <c r="K17" s="163">
        <f>SUM(K18:K22)</f>
        <v>1493</v>
      </c>
      <c r="L17" s="166">
        <f>SUM(L18:L22)</f>
        <v>2597</v>
      </c>
    </row>
    <row r="18" spans="1:21" ht="20.100000000000001" customHeight="1" x14ac:dyDescent="0.15">
      <c r="A18" s="172">
        <v>10</v>
      </c>
      <c r="B18" s="168">
        <f>SUM(C18:D18)</f>
        <v>1192</v>
      </c>
      <c r="C18" s="168">
        <v>622</v>
      </c>
      <c r="D18" s="169">
        <v>570</v>
      </c>
      <c r="E18" s="170">
        <v>45</v>
      </c>
      <c r="F18" s="168">
        <f>SUM(G18:H18)</f>
        <v>2117</v>
      </c>
      <c r="G18" s="168">
        <v>1062</v>
      </c>
      <c r="H18" s="169">
        <v>1055</v>
      </c>
      <c r="I18" s="170">
        <v>80</v>
      </c>
      <c r="J18" s="168">
        <f>SUM(K18:L18)</f>
        <v>1120</v>
      </c>
      <c r="K18" s="168">
        <v>375</v>
      </c>
      <c r="L18" s="171">
        <v>745</v>
      </c>
      <c r="M18" s="144">
        <f t="shared" si="8"/>
        <v>11920</v>
      </c>
      <c r="N18" s="144">
        <f t="shared" si="10"/>
        <v>6220</v>
      </c>
      <c r="O18" s="144">
        <f t="shared" si="9"/>
        <v>5700</v>
      </c>
      <c r="P18" s="144">
        <f t="shared" si="3"/>
        <v>95265</v>
      </c>
      <c r="Q18" s="144">
        <f>G73*E18</f>
        <v>0</v>
      </c>
      <c r="R18" s="144">
        <f t="shared" si="4"/>
        <v>47475</v>
      </c>
      <c r="S18" s="144">
        <f t="shared" si="5"/>
        <v>89600</v>
      </c>
      <c r="T18" s="144">
        <f t="shared" si="6"/>
        <v>30000</v>
      </c>
      <c r="U18" s="144">
        <f t="shared" si="7"/>
        <v>59600</v>
      </c>
    </row>
    <row r="19" spans="1:21" ht="20.100000000000001" customHeight="1" x14ac:dyDescent="0.15">
      <c r="A19" s="172">
        <v>11</v>
      </c>
      <c r="B19" s="168">
        <f>SUM(C19:D19)</f>
        <v>1227</v>
      </c>
      <c r="C19" s="168">
        <v>637</v>
      </c>
      <c r="D19" s="169">
        <v>590</v>
      </c>
      <c r="E19" s="170">
        <v>46</v>
      </c>
      <c r="F19" s="168">
        <f>SUM(G19:H19)</f>
        <v>2178</v>
      </c>
      <c r="G19" s="168">
        <v>1093</v>
      </c>
      <c r="H19" s="169">
        <v>1085</v>
      </c>
      <c r="I19" s="170">
        <v>81</v>
      </c>
      <c r="J19" s="168">
        <f>SUM(K19:L19)</f>
        <v>798</v>
      </c>
      <c r="K19" s="168">
        <v>302</v>
      </c>
      <c r="L19" s="171">
        <v>496</v>
      </c>
      <c r="M19" s="144">
        <f t="shared" si="8"/>
        <v>13497</v>
      </c>
      <c r="N19" s="144">
        <f t="shared" si="10"/>
        <v>7007</v>
      </c>
      <c r="O19" s="144">
        <f t="shared" si="9"/>
        <v>6490</v>
      </c>
      <c r="P19" s="144">
        <f t="shared" si="3"/>
        <v>100188</v>
      </c>
      <c r="Q19" s="144">
        <f>G74*E19</f>
        <v>0</v>
      </c>
      <c r="R19" s="144">
        <f t="shared" si="4"/>
        <v>49910</v>
      </c>
      <c r="S19" s="144">
        <f t="shared" si="5"/>
        <v>64638</v>
      </c>
      <c r="T19" s="144">
        <f t="shared" si="6"/>
        <v>24462</v>
      </c>
      <c r="U19" s="144">
        <f t="shared" si="7"/>
        <v>40176</v>
      </c>
    </row>
    <row r="20" spans="1:21" ht="20.100000000000001" customHeight="1" x14ac:dyDescent="0.15">
      <c r="A20" s="172">
        <v>12</v>
      </c>
      <c r="B20" s="168">
        <f>SUM(C20:D20)</f>
        <v>1251</v>
      </c>
      <c r="C20" s="168">
        <v>649</v>
      </c>
      <c r="D20" s="169">
        <v>602</v>
      </c>
      <c r="E20" s="170">
        <v>47</v>
      </c>
      <c r="F20" s="168">
        <f>SUM(G20:H20)</f>
        <v>2174</v>
      </c>
      <c r="G20" s="168">
        <v>1062</v>
      </c>
      <c r="H20" s="169">
        <v>1112</v>
      </c>
      <c r="I20" s="170">
        <v>82</v>
      </c>
      <c r="J20" s="168">
        <f>SUM(K20:L20)</f>
        <v>772</v>
      </c>
      <c r="K20" s="168">
        <v>282</v>
      </c>
      <c r="L20" s="171">
        <v>490</v>
      </c>
      <c r="M20" s="144">
        <f t="shared" si="8"/>
        <v>15012</v>
      </c>
      <c r="N20" s="144">
        <f t="shared" si="10"/>
        <v>7788</v>
      </c>
      <c r="O20" s="144">
        <f t="shared" si="9"/>
        <v>7224</v>
      </c>
      <c r="P20" s="144">
        <f t="shared" si="3"/>
        <v>102178</v>
      </c>
      <c r="Q20" s="144">
        <f>G75*E20</f>
        <v>0</v>
      </c>
      <c r="R20" s="144">
        <f t="shared" si="4"/>
        <v>52264</v>
      </c>
      <c r="S20" s="144">
        <f t="shared" si="5"/>
        <v>63304</v>
      </c>
      <c r="T20" s="144">
        <f t="shared" si="6"/>
        <v>23124</v>
      </c>
      <c r="U20" s="144">
        <f t="shared" si="7"/>
        <v>40180</v>
      </c>
    </row>
    <row r="21" spans="1:21" ht="20.100000000000001" customHeight="1" x14ac:dyDescent="0.15">
      <c r="A21" s="172">
        <v>13</v>
      </c>
      <c r="B21" s="168">
        <f>SUM(C21:D21)</f>
        <v>1307</v>
      </c>
      <c r="C21" s="168">
        <v>687</v>
      </c>
      <c r="D21" s="169">
        <v>620</v>
      </c>
      <c r="E21" s="170">
        <v>48</v>
      </c>
      <c r="F21" s="168">
        <f>SUM(G21:H21)</f>
        <v>2364</v>
      </c>
      <c r="G21" s="168">
        <v>1210</v>
      </c>
      <c r="H21" s="169">
        <v>1154</v>
      </c>
      <c r="I21" s="170">
        <v>83</v>
      </c>
      <c r="J21" s="168">
        <f>SUM(K21:L21)</f>
        <v>710</v>
      </c>
      <c r="K21" s="168">
        <v>270</v>
      </c>
      <c r="L21" s="171">
        <v>440</v>
      </c>
      <c r="M21" s="144">
        <f t="shared" si="8"/>
        <v>16991</v>
      </c>
      <c r="N21" s="144">
        <f t="shared" si="10"/>
        <v>8931</v>
      </c>
      <c r="O21" s="144">
        <f t="shared" si="9"/>
        <v>8060</v>
      </c>
      <c r="P21" s="144">
        <f t="shared" si="3"/>
        <v>113472</v>
      </c>
      <c r="Q21" s="144">
        <f>G76*E21</f>
        <v>0</v>
      </c>
      <c r="R21" s="144">
        <f t="shared" si="4"/>
        <v>55392</v>
      </c>
      <c r="S21" s="144">
        <f t="shared" si="5"/>
        <v>58930</v>
      </c>
      <c r="T21" s="144">
        <f t="shared" si="6"/>
        <v>22410</v>
      </c>
      <c r="U21" s="144">
        <f t="shared" si="7"/>
        <v>36520</v>
      </c>
    </row>
    <row r="22" spans="1:21" ht="20.100000000000001" customHeight="1" x14ac:dyDescent="0.15">
      <c r="A22" s="172">
        <v>14</v>
      </c>
      <c r="B22" s="168">
        <f>SUM(C22:D22)</f>
        <v>1311</v>
      </c>
      <c r="C22" s="168">
        <v>686</v>
      </c>
      <c r="D22" s="169">
        <v>625</v>
      </c>
      <c r="E22" s="170">
        <v>49</v>
      </c>
      <c r="F22" s="168">
        <f>SUM(G22:H22)</f>
        <v>2487</v>
      </c>
      <c r="G22" s="168">
        <v>1295</v>
      </c>
      <c r="H22" s="169">
        <v>1192</v>
      </c>
      <c r="I22" s="170">
        <v>84</v>
      </c>
      <c r="J22" s="168">
        <f>SUM(K22:L22)</f>
        <v>690</v>
      </c>
      <c r="K22" s="168">
        <v>264</v>
      </c>
      <c r="L22" s="171">
        <v>426</v>
      </c>
      <c r="M22" s="144">
        <f t="shared" si="8"/>
        <v>18354</v>
      </c>
      <c r="N22" s="144">
        <f t="shared" si="10"/>
        <v>9604</v>
      </c>
      <c r="O22" s="144">
        <f t="shared" si="9"/>
        <v>8750</v>
      </c>
      <c r="P22" s="144">
        <f t="shared" si="3"/>
        <v>121863</v>
      </c>
      <c r="Q22" s="144">
        <f>G77*E22</f>
        <v>0</v>
      </c>
      <c r="R22" s="144">
        <f t="shared" si="4"/>
        <v>58408</v>
      </c>
      <c r="S22" s="144">
        <f t="shared" si="5"/>
        <v>57960</v>
      </c>
      <c r="T22" s="144">
        <f t="shared" si="6"/>
        <v>22176</v>
      </c>
      <c r="U22" s="144">
        <f t="shared" si="7"/>
        <v>35784</v>
      </c>
    </row>
    <row r="23" spans="1:21" ht="20.100000000000001" customHeight="1" x14ac:dyDescent="0.15">
      <c r="A23" s="162" t="s">
        <v>232</v>
      </c>
      <c r="B23" s="163">
        <f>SUM(B24:B28)</f>
        <v>8870</v>
      </c>
      <c r="C23" s="163">
        <f>SUM(C24:C28)</f>
        <v>4599</v>
      </c>
      <c r="D23" s="164">
        <f>SUM(D24:D28)</f>
        <v>4271</v>
      </c>
      <c r="E23" s="165" t="s">
        <v>233</v>
      </c>
      <c r="F23" s="163">
        <f>SUM(F24:F28)</f>
        <v>13831</v>
      </c>
      <c r="G23" s="163">
        <f>SUM(G24:G28)</f>
        <v>6939</v>
      </c>
      <c r="H23" s="164">
        <f>SUM(H24:H28)</f>
        <v>6892</v>
      </c>
      <c r="I23" s="165" t="s">
        <v>234</v>
      </c>
      <c r="J23" s="163">
        <f>SUM(J24:J28)</f>
        <v>2422</v>
      </c>
      <c r="K23" s="163">
        <f>SUM(K24:K28)</f>
        <v>834</v>
      </c>
      <c r="L23" s="166">
        <f>SUM(L24:L28)</f>
        <v>1588</v>
      </c>
    </row>
    <row r="24" spans="1:21" ht="20.100000000000001" customHeight="1" x14ac:dyDescent="0.15">
      <c r="A24" s="172">
        <v>15</v>
      </c>
      <c r="B24" s="168">
        <f>SUM(C24:D24)</f>
        <v>1370</v>
      </c>
      <c r="C24" s="168">
        <v>741</v>
      </c>
      <c r="D24" s="169">
        <v>629</v>
      </c>
      <c r="E24" s="170">
        <v>50</v>
      </c>
      <c r="F24" s="168">
        <f>SUM(G24:H24)</f>
        <v>2706</v>
      </c>
      <c r="G24" s="168">
        <v>1363</v>
      </c>
      <c r="H24" s="169">
        <v>1343</v>
      </c>
      <c r="I24" s="170">
        <v>85</v>
      </c>
      <c r="J24" s="168">
        <f>SUM(K24:L24)</f>
        <v>576</v>
      </c>
      <c r="K24" s="168">
        <v>201</v>
      </c>
      <c r="L24" s="171">
        <v>375</v>
      </c>
      <c r="M24" s="144">
        <f t="shared" si="8"/>
        <v>20550</v>
      </c>
      <c r="N24" s="144">
        <f t="shared" si="10"/>
        <v>11115</v>
      </c>
      <c r="O24" s="144">
        <f t="shared" si="9"/>
        <v>9435</v>
      </c>
      <c r="P24" s="144">
        <f t="shared" si="3"/>
        <v>135300</v>
      </c>
      <c r="Q24" s="144">
        <f>G79*E24</f>
        <v>0</v>
      </c>
      <c r="R24" s="144">
        <f t="shared" si="4"/>
        <v>67150</v>
      </c>
      <c r="S24" s="144">
        <f t="shared" si="5"/>
        <v>48960</v>
      </c>
      <c r="T24" s="144">
        <f t="shared" si="6"/>
        <v>17085</v>
      </c>
      <c r="U24" s="144">
        <f t="shared" si="7"/>
        <v>31875</v>
      </c>
    </row>
    <row r="25" spans="1:21" ht="20.100000000000001" customHeight="1" x14ac:dyDescent="0.15">
      <c r="A25" s="172">
        <v>16</v>
      </c>
      <c r="B25" s="168">
        <f>SUM(C25:D25)</f>
        <v>1453</v>
      </c>
      <c r="C25" s="168">
        <v>721</v>
      </c>
      <c r="D25" s="169">
        <v>732</v>
      </c>
      <c r="E25" s="170">
        <v>51</v>
      </c>
      <c r="F25" s="168">
        <f>SUM(G25:H25)</f>
        <v>2978</v>
      </c>
      <c r="G25" s="168">
        <v>1527</v>
      </c>
      <c r="H25" s="169">
        <v>1451</v>
      </c>
      <c r="I25" s="170">
        <v>86</v>
      </c>
      <c r="J25" s="168">
        <f>SUM(K25:L25)</f>
        <v>569</v>
      </c>
      <c r="K25" s="168">
        <v>205</v>
      </c>
      <c r="L25" s="171">
        <v>364</v>
      </c>
      <c r="M25" s="144">
        <f t="shared" si="8"/>
        <v>23248</v>
      </c>
      <c r="N25" s="144">
        <f t="shared" si="10"/>
        <v>11536</v>
      </c>
      <c r="O25" s="144">
        <f t="shared" si="9"/>
        <v>11712</v>
      </c>
      <c r="P25" s="144">
        <f t="shared" si="3"/>
        <v>151878</v>
      </c>
      <c r="Q25" s="144">
        <f>G80*E25</f>
        <v>0</v>
      </c>
      <c r="R25" s="144">
        <f t="shared" si="4"/>
        <v>74001</v>
      </c>
      <c r="S25" s="144">
        <f t="shared" si="5"/>
        <v>48934</v>
      </c>
      <c r="T25" s="144">
        <f t="shared" si="6"/>
        <v>17630</v>
      </c>
      <c r="U25" s="144">
        <f t="shared" si="7"/>
        <v>31304</v>
      </c>
    </row>
    <row r="26" spans="1:21" ht="20.100000000000001" customHeight="1" x14ac:dyDescent="0.15">
      <c r="A26" s="172">
        <v>17</v>
      </c>
      <c r="B26" s="168">
        <f>SUM(C26:D26)</f>
        <v>1472</v>
      </c>
      <c r="C26" s="168">
        <v>752</v>
      </c>
      <c r="D26" s="169">
        <v>720</v>
      </c>
      <c r="E26" s="170">
        <v>52</v>
      </c>
      <c r="F26" s="168">
        <f>SUM(G26:H26)</f>
        <v>3103</v>
      </c>
      <c r="G26" s="168">
        <v>1560</v>
      </c>
      <c r="H26" s="169">
        <v>1543</v>
      </c>
      <c r="I26" s="170">
        <v>87</v>
      </c>
      <c r="J26" s="168">
        <f>SUM(K26:L26)</f>
        <v>526</v>
      </c>
      <c r="K26" s="168">
        <v>174</v>
      </c>
      <c r="L26" s="171">
        <v>352</v>
      </c>
      <c r="M26" s="144">
        <f t="shared" si="8"/>
        <v>25024</v>
      </c>
      <c r="N26" s="144">
        <f t="shared" si="10"/>
        <v>12784</v>
      </c>
      <c r="O26" s="144">
        <f t="shared" si="9"/>
        <v>12240</v>
      </c>
      <c r="P26" s="144">
        <f t="shared" si="3"/>
        <v>161356</v>
      </c>
      <c r="Q26" s="144">
        <f>G81*E26</f>
        <v>0</v>
      </c>
      <c r="R26" s="144">
        <f t="shared" si="4"/>
        <v>80236</v>
      </c>
      <c r="S26" s="144">
        <f t="shared" si="5"/>
        <v>45762</v>
      </c>
      <c r="T26" s="144">
        <f t="shared" si="6"/>
        <v>15138</v>
      </c>
      <c r="U26" s="144">
        <f t="shared" si="7"/>
        <v>30624</v>
      </c>
    </row>
    <row r="27" spans="1:21" ht="20.100000000000001" customHeight="1" x14ac:dyDescent="0.15">
      <c r="A27" s="172">
        <v>18</v>
      </c>
      <c r="B27" s="168">
        <f>SUM(C27:D27)</f>
        <v>1920</v>
      </c>
      <c r="C27" s="168">
        <v>970</v>
      </c>
      <c r="D27" s="169">
        <v>950</v>
      </c>
      <c r="E27" s="170">
        <v>53</v>
      </c>
      <c r="F27" s="168">
        <f>SUM(G27:H27)</f>
        <v>3095</v>
      </c>
      <c r="G27" s="168">
        <v>1550</v>
      </c>
      <c r="H27" s="169">
        <v>1545</v>
      </c>
      <c r="I27" s="170">
        <v>88</v>
      </c>
      <c r="J27" s="168">
        <f>SUM(K27:L27)</f>
        <v>399</v>
      </c>
      <c r="K27" s="168">
        <v>143</v>
      </c>
      <c r="L27" s="171">
        <v>256</v>
      </c>
      <c r="M27" s="144">
        <f t="shared" si="8"/>
        <v>34560</v>
      </c>
      <c r="N27" s="144">
        <f t="shared" si="10"/>
        <v>17460</v>
      </c>
      <c r="O27" s="144">
        <f t="shared" si="9"/>
        <v>17100</v>
      </c>
      <c r="P27" s="144">
        <f t="shared" si="3"/>
        <v>164035</v>
      </c>
      <c r="Q27" s="144">
        <f>G82*E27</f>
        <v>0</v>
      </c>
      <c r="R27" s="144">
        <f t="shared" si="4"/>
        <v>81885</v>
      </c>
      <c r="S27" s="144">
        <f t="shared" si="5"/>
        <v>35112</v>
      </c>
      <c r="T27" s="144">
        <f t="shared" si="6"/>
        <v>12584</v>
      </c>
      <c r="U27" s="144">
        <f t="shared" si="7"/>
        <v>22528</v>
      </c>
    </row>
    <row r="28" spans="1:21" ht="20.100000000000001" customHeight="1" x14ac:dyDescent="0.15">
      <c r="A28" s="172">
        <v>19</v>
      </c>
      <c r="B28" s="168">
        <f>SUM(C28:D28)</f>
        <v>2655</v>
      </c>
      <c r="C28" s="168">
        <v>1415</v>
      </c>
      <c r="D28" s="169">
        <v>1240</v>
      </c>
      <c r="E28" s="170">
        <v>54</v>
      </c>
      <c r="F28" s="168">
        <f>SUM(G28:H28)</f>
        <v>1949</v>
      </c>
      <c r="G28" s="168">
        <v>939</v>
      </c>
      <c r="H28" s="169">
        <v>1010</v>
      </c>
      <c r="I28" s="170">
        <v>89</v>
      </c>
      <c r="J28" s="168">
        <f>SUM(K28:L28)</f>
        <v>352</v>
      </c>
      <c r="K28" s="168">
        <v>111</v>
      </c>
      <c r="L28" s="171">
        <v>241</v>
      </c>
      <c r="M28" s="144">
        <f t="shared" si="8"/>
        <v>50445</v>
      </c>
      <c r="N28" s="144">
        <f t="shared" si="10"/>
        <v>26885</v>
      </c>
      <c r="O28" s="144">
        <f t="shared" si="9"/>
        <v>23560</v>
      </c>
      <c r="P28" s="144">
        <f t="shared" si="3"/>
        <v>105246</v>
      </c>
      <c r="Q28" s="144">
        <f>G83*E28</f>
        <v>0</v>
      </c>
      <c r="R28" s="144">
        <f t="shared" si="4"/>
        <v>54540</v>
      </c>
      <c r="S28" s="144">
        <f t="shared" si="5"/>
        <v>31328</v>
      </c>
      <c r="T28" s="144">
        <f t="shared" si="6"/>
        <v>9879</v>
      </c>
      <c r="U28" s="144">
        <f t="shared" si="7"/>
        <v>21449</v>
      </c>
    </row>
    <row r="29" spans="1:21" ht="20.100000000000001" customHeight="1" x14ac:dyDescent="0.15">
      <c r="A29" s="162" t="s">
        <v>235</v>
      </c>
      <c r="B29" s="163">
        <f>SUM(B30:B34)</f>
        <v>16602</v>
      </c>
      <c r="C29" s="163">
        <f>SUM(C30:C34)</f>
        <v>9127</v>
      </c>
      <c r="D29" s="164">
        <f>SUM(D30:D34)</f>
        <v>7475</v>
      </c>
      <c r="E29" s="165" t="s">
        <v>236</v>
      </c>
      <c r="F29" s="163">
        <f>SUM(F30:F34)</f>
        <v>11479</v>
      </c>
      <c r="G29" s="163">
        <f>SUM(G30:G34)</f>
        <v>5611</v>
      </c>
      <c r="H29" s="164">
        <f>SUM(H30:H34)</f>
        <v>5868</v>
      </c>
      <c r="I29" s="165" t="s">
        <v>237</v>
      </c>
      <c r="J29" s="163">
        <f>SUM(J30:J34)</f>
        <v>922</v>
      </c>
      <c r="K29" s="163">
        <f>SUM(K30:K34)</f>
        <v>302</v>
      </c>
      <c r="L29" s="166">
        <f>SUM(L30:L34)</f>
        <v>620</v>
      </c>
    </row>
    <row r="30" spans="1:21" ht="20.100000000000001" customHeight="1" x14ac:dyDescent="0.15">
      <c r="A30" s="172">
        <v>20</v>
      </c>
      <c r="B30" s="168">
        <f>SUM(C30:D30)</f>
        <v>3030</v>
      </c>
      <c r="C30" s="168">
        <v>1672</v>
      </c>
      <c r="D30" s="169">
        <v>1358</v>
      </c>
      <c r="E30" s="170">
        <v>55</v>
      </c>
      <c r="F30" s="168">
        <f>SUM(G30:H30)</f>
        <v>1995</v>
      </c>
      <c r="G30" s="168">
        <v>1006</v>
      </c>
      <c r="H30" s="169">
        <v>989</v>
      </c>
      <c r="I30" s="170">
        <v>90</v>
      </c>
      <c r="J30" s="168">
        <f>SUM(K30:L30)</f>
        <v>292</v>
      </c>
      <c r="K30" s="168">
        <v>93</v>
      </c>
      <c r="L30" s="171">
        <v>199</v>
      </c>
      <c r="M30" s="144">
        <f t="shared" si="8"/>
        <v>60600</v>
      </c>
      <c r="N30" s="144">
        <f t="shared" si="10"/>
        <v>33440</v>
      </c>
      <c r="O30" s="144">
        <f t="shared" si="9"/>
        <v>27160</v>
      </c>
      <c r="P30" s="144">
        <f t="shared" si="3"/>
        <v>109725</v>
      </c>
      <c r="Q30" s="144">
        <f>G85*E30</f>
        <v>0</v>
      </c>
      <c r="R30" s="144">
        <f t="shared" si="4"/>
        <v>54395</v>
      </c>
      <c r="S30" s="144">
        <f t="shared" si="5"/>
        <v>26280</v>
      </c>
      <c r="T30" s="144">
        <f t="shared" si="6"/>
        <v>8370</v>
      </c>
      <c r="U30" s="144">
        <f t="shared" si="7"/>
        <v>17910</v>
      </c>
    </row>
    <row r="31" spans="1:21" ht="20.100000000000001" customHeight="1" x14ac:dyDescent="0.15">
      <c r="A31" s="172">
        <v>21</v>
      </c>
      <c r="B31" s="168">
        <f>SUM(C31:D31)</f>
        <v>3414</v>
      </c>
      <c r="C31" s="168">
        <v>1951</v>
      </c>
      <c r="D31" s="169">
        <v>1463</v>
      </c>
      <c r="E31" s="170">
        <v>56</v>
      </c>
      <c r="F31" s="168">
        <f>SUM(G31:H31)</f>
        <v>2364</v>
      </c>
      <c r="G31" s="168">
        <v>1165</v>
      </c>
      <c r="H31" s="169">
        <v>1199</v>
      </c>
      <c r="I31" s="170">
        <v>91</v>
      </c>
      <c r="J31" s="168">
        <f>SUM(K31:L31)</f>
        <v>233</v>
      </c>
      <c r="K31" s="168">
        <v>79</v>
      </c>
      <c r="L31" s="171">
        <v>154</v>
      </c>
      <c r="M31" s="144">
        <f t="shared" si="8"/>
        <v>71694</v>
      </c>
      <c r="N31" s="144">
        <f t="shared" si="10"/>
        <v>40971</v>
      </c>
      <c r="O31" s="144">
        <f t="shared" si="9"/>
        <v>30723</v>
      </c>
      <c r="P31" s="144">
        <f t="shared" si="3"/>
        <v>132384</v>
      </c>
      <c r="Q31" s="144">
        <f>G86*E31</f>
        <v>0</v>
      </c>
      <c r="R31" s="144">
        <f t="shared" si="4"/>
        <v>67144</v>
      </c>
      <c r="S31" s="144">
        <f t="shared" si="5"/>
        <v>21203</v>
      </c>
      <c r="T31" s="144">
        <f t="shared" si="6"/>
        <v>7189</v>
      </c>
      <c r="U31" s="144">
        <f t="shared" si="7"/>
        <v>14014</v>
      </c>
    </row>
    <row r="32" spans="1:21" ht="20.100000000000001" customHeight="1" x14ac:dyDescent="0.15">
      <c r="A32" s="172">
        <v>22</v>
      </c>
      <c r="B32" s="168">
        <f>SUM(C32:D32)</f>
        <v>3437</v>
      </c>
      <c r="C32" s="168">
        <v>1879</v>
      </c>
      <c r="D32" s="169">
        <v>1558</v>
      </c>
      <c r="E32" s="170">
        <v>57</v>
      </c>
      <c r="F32" s="168">
        <f>SUM(G32:H32)</f>
        <v>2344</v>
      </c>
      <c r="G32" s="168">
        <v>1168</v>
      </c>
      <c r="H32" s="169">
        <v>1176</v>
      </c>
      <c r="I32" s="170">
        <v>92</v>
      </c>
      <c r="J32" s="168">
        <f>SUM(K32:L32)</f>
        <v>179</v>
      </c>
      <c r="K32" s="168">
        <v>57</v>
      </c>
      <c r="L32" s="171">
        <v>122</v>
      </c>
      <c r="M32" s="144">
        <f t="shared" si="8"/>
        <v>75614</v>
      </c>
      <c r="N32" s="144">
        <f t="shared" si="10"/>
        <v>41338</v>
      </c>
      <c r="O32" s="144">
        <f t="shared" si="9"/>
        <v>34276</v>
      </c>
      <c r="P32" s="144">
        <f t="shared" si="3"/>
        <v>133608</v>
      </c>
      <c r="Q32" s="144">
        <f>G87*E32</f>
        <v>0</v>
      </c>
      <c r="R32" s="144">
        <f t="shared" si="4"/>
        <v>67032</v>
      </c>
      <c r="S32" s="144">
        <f t="shared" si="5"/>
        <v>16468</v>
      </c>
      <c r="T32" s="144">
        <f t="shared" si="6"/>
        <v>5244</v>
      </c>
      <c r="U32" s="144">
        <f t="shared" si="7"/>
        <v>11224</v>
      </c>
    </row>
    <row r="33" spans="1:21" ht="20.100000000000001" customHeight="1" x14ac:dyDescent="0.15">
      <c r="A33" s="172">
        <v>23</v>
      </c>
      <c r="B33" s="168">
        <f>SUM(C33:D33)</f>
        <v>3351</v>
      </c>
      <c r="C33" s="168">
        <v>1794</v>
      </c>
      <c r="D33" s="169">
        <v>1557</v>
      </c>
      <c r="E33" s="170">
        <v>58</v>
      </c>
      <c r="F33" s="168">
        <f>SUM(G33:H33)</f>
        <v>2417</v>
      </c>
      <c r="G33" s="168">
        <v>1161</v>
      </c>
      <c r="H33" s="169">
        <v>1256</v>
      </c>
      <c r="I33" s="170">
        <v>93</v>
      </c>
      <c r="J33" s="168">
        <f>SUM(K33:L33)</f>
        <v>141</v>
      </c>
      <c r="K33" s="168">
        <v>45</v>
      </c>
      <c r="L33" s="171">
        <v>96</v>
      </c>
      <c r="M33" s="144">
        <f t="shared" si="8"/>
        <v>77073</v>
      </c>
      <c r="N33" s="144">
        <f t="shared" si="10"/>
        <v>41262</v>
      </c>
      <c r="O33" s="144">
        <f t="shared" si="9"/>
        <v>35811</v>
      </c>
      <c r="P33" s="144">
        <f t="shared" si="3"/>
        <v>140186</v>
      </c>
      <c r="Q33" s="144">
        <f>G88*E33</f>
        <v>0</v>
      </c>
      <c r="R33" s="144">
        <f t="shared" si="4"/>
        <v>72848</v>
      </c>
      <c r="S33" s="144">
        <f t="shared" si="5"/>
        <v>13113</v>
      </c>
      <c r="T33" s="144">
        <f t="shared" si="6"/>
        <v>4185</v>
      </c>
      <c r="U33" s="144">
        <f t="shared" si="7"/>
        <v>8928</v>
      </c>
    </row>
    <row r="34" spans="1:21" ht="20.100000000000001" customHeight="1" x14ac:dyDescent="0.15">
      <c r="A34" s="172">
        <v>24</v>
      </c>
      <c r="B34" s="168">
        <f>SUM(C34:D34)</f>
        <v>3370</v>
      </c>
      <c r="C34" s="168">
        <v>1831</v>
      </c>
      <c r="D34" s="169">
        <v>1539</v>
      </c>
      <c r="E34" s="170">
        <v>59</v>
      </c>
      <c r="F34" s="168">
        <f>SUM(G34:H34)</f>
        <v>2359</v>
      </c>
      <c r="G34" s="168">
        <v>1111</v>
      </c>
      <c r="H34" s="169">
        <v>1248</v>
      </c>
      <c r="I34" s="170">
        <v>94</v>
      </c>
      <c r="J34" s="168">
        <f>SUM(K34:L34)</f>
        <v>77</v>
      </c>
      <c r="K34" s="168">
        <v>28</v>
      </c>
      <c r="L34" s="171">
        <v>49</v>
      </c>
      <c r="M34" s="144">
        <f t="shared" si="8"/>
        <v>80880</v>
      </c>
      <c r="N34" s="144">
        <f t="shared" si="10"/>
        <v>43944</v>
      </c>
      <c r="O34" s="144">
        <f t="shared" si="9"/>
        <v>36936</v>
      </c>
      <c r="P34" s="144">
        <f t="shared" si="3"/>
        <v>139181</v>
      </c>
      <c r="Q34" s="144">
        <f>G89*E34</f>
        <v>0</v>
      </c>
      <c r="R34" s="144">
        <f t="shared" si="4"/>
        <v>73632</v>
      </c>
      <c r="S34" s="144">
        <f t="shared" si="5"/>
        <v>7238</v>
      </c>
      <c r="T34" s="144">
        <f t="shared" si="6"/>
        <v>2632</v>
      </c>
      <c r="U34" s="144">
        <f t="shared" si="7"/>
        <v>4606</v>
      </c>
    </row>
    <row r="35" spans="1:21" ht="20.100000000000001" customHeight="1" x14ac:dyDescent="0.15">
      <c r="A35" s="162" t="s">
        <v>238</v>
      </c>
      <c r="B35" s="163">
        <f>SUM(B36:B40)</f>
        <v>16515</v>
      </c>
      <c r="C35" s="163">
        <f>SUM(C36:C40)</f>
        <v>8648</v>
      </c>
      <c r="D35" s="164">
        <f>SUM(D36:D40)</f>
        <v>7867</v>
      </c>
      <c r="E35" s="165" t="s">
        <v>239</v>
      </c>
      <c r="F35" s="163">
        <f>SUM(F36:F40)</f>
        <v>10082</v>
      </c>
      <c r="G35" s="163">
        <f>SUM(G36:G40)</f>
        <v>4557</v>
      </c>
      <c r="H35" s="164">
        <f>SUM(H36:H40)</f>
        <v>5525</v>
      </c>
      <c r="I35" s="165" t="s">
        <v>240</v>
      </c>
      <c r="J35" s="163">
        <f>SUM(J36:J40)</f>
        <v>194</v>
      </c>
      <c r="K35" s="163">
        <f>SUM(K36:K40)</f>
        <v>51</v>
      </c>
      <c r="L35" s="166">
        <f>SUM(L36:L40)</f>
        <v>143</v>
      </c>
    </row>
    <row r="36" spans="1:21" ht="20.100000000000001" customHeight="1" x14ac:dyDescent="0.15">
      <c r="A36" s="172">
        <v>25</v>
      </c>
      <c r="B36" s="168">
        <f>SUM(C36:D36)</f>
        <v>3404</v>
      </c>
      <c r="C36" s="168">
        <v>1786</v>
      </c>
      <c r="D36" s="169">
        <v>1618</v>
      </c>
      <c r="E36" s="170">
        <v>60</v>
      </c>
      <c r="F36" s="168">
        <f>SUM(G36:H36)</f>
        <v>2120</v>
      </c>
      <c r="G36" s="168">
        <v>1008</v>
      </c>
      <c r="H36" s="169">
        <v>1112</v>
      </c>
      <c r="I36" s="170">
        <v>95</v>
      </c>
      <c r="J36" s="168">
        <f>SUM(K36:L36)</f>
        <v>70</v>
      </c>
      <c r="K36" s="168">
        <v>20</v>
      </c>
      <c r="L36" s="171">
        <v>50</v>
      </c>
      <c r="M36" s="144">
        <f t="shared" si="8"/>
        <v>85100</v>
      </c>
      <c r="N36" s="144">
        <f t="shared" si="10"/>
        <v>44650</v>
      </c>
      <c r="O36" s="144">
        <f t="shared" si="9"/>
        <v>40450</v>
      </c>
      <c r="P36" s="144">
        <f t="shared" si="3"/>
        <v>127200</v>
      </c>
      <c r="Q36" s="144">
        <f>G91*E36</f>
        <v>0</v>
      </c>
      <c r="R36" s="144">
        <f t="shared" si="4"/>
        <v>66720</v>
      </c>
      <c r="S36" s="144">
        <f t="shared" si="5"/>
        <v>6650</v>
      </c>
      <c r="T36" s="144">
        <f t="shared" si="6"/>
        <v>1900</v>
      </c>
      <c r="U36" s="144">
        <f t="shared" si="7"/>
        <v>4750</v>
      </c>
    </row>
    <row r="37" spans="1:21" ht="20.100000000000001" customHeight="1" x14ac:dyDescent="0.15">
      <c r="A37" s="172">
        <v>26</v>
      </c>
      <c r="B37" s="168">
        <f>SUM(C37:D37)</f>
        <v>3315</v>
      </c>
      <c r="C37" s="168">
        <v>1758</v>
      </c>
      <c r="D37" s="169">
        <v>1557</v>
      </c>
      <c r="E37" s="170">
        <v>61</v>
      </c>
      <c r="F37" s="168">
        <f>SUM(G37:H37)</f>
        <v>1768</v>
      </c>
      <c r="G37" s="168">
        <v>796</v>
      </c>
      <c r="H37" s="169">
        <v>972</v>
      </c>
      <c r="I37" s="170">
        <v>96</v>
      </c>
      <c r="J37" s="168">
        <f>SUM(K37:L37)</f>
        <v>54</v>
      </c>
      <c r="K37" s="168">
        <v>17</v>
      </c>
      <c r="L37" s="171">
        <v>37</v>
      </c>
      <c r="M37" s="144">
        <f t="shared" si="8"/>
        <v>86190</v>
      </c>
      <c r="N37" s="144">
        <f t="shared" si="10"/>
        <v>45708</v>
      </c>
      <c r="O37" s="144">
        <f t="shared" si="9"/>
        <v>40482</v>
      </c>
      <c r="P37" s="144">
        <f t="shared" si="3"/>
        <v>107848</v>
      </c>
      <c r="Q37" s="144">
        <f>G92*E37</f>
        <v>0</v>
      </c>
      <c r="R37" s="144">
        <f t="shared" si="4"/>
        <v>59292</v>
      </c>
      <c r="S37" s="144">
        <f t="shared" si="5"/>
        <v>5184</v>
      </c>
      <c r="T37" s="144">
        <f t="shared" si="6"/>
        <v>1632</v>
      </c>
      <c r="U37" s="144">
        <f t="shared" si="7"/>
        <v>3552</v>
      </c>
    </row>
    <row r="38" spans="1:21" ht="20.100000000000001" customHeight="1" x14ac:dyDescent="0.15">
      <c r="A38" s="172">
        <v>27</v>
      </c>
      <c r="B38" s="168">
        <f>SUM(C38:D38)</f>
        <v>3503</v>
      </c>
      <c r="C38" s="168">
        <v>1863</v>
      </c>
      <c r="D38" s="169">
        <v>1640</v>
      </c>
      <c r="E38" s="170">
        <v>62</v>
      </c>
      <c r="F38" s="168">
        <f>SUM(G38:H38)</f>
        <v>2008</v>
      </c>
      <c r="G38" s="168">
        <v>913</v>
      </c>
      <c r="H38" s="169">
        <v>1095</v>
      </c>
      <c r="I38" s="170">
        <v>97</v>
      </c>
      <c r="J38" s="168">
        <f>SUM(K38:L38)</f>
        <v>31</v>
      </c>
      <c r="K38" s="168">
        <v>6</v>
      </c>
      <c r="L38" s="171">
        <v>25</v>
      </c>
      <c r="M38" s="144">
        <f t="shared" si="8"/>
        <v>94581</v>
      </c>
      <c r="N38" s="144">
        <f t="shared" si="10"/>
        <v>50301</v>
      </c>
      <c r="O38" s="144">
        <f t="shared" si="9"/>
        <v>44280</v>
      </c>
      <c r="P38" s="144">
        <f t="shared" si="3"/>
        <v>124496</v>
      </c>
      <c r="Q38" s="144">
        <f>G93*E38</f>
        <v>0</v>
      </c>
      <c r="R38" s="144">
        <f t="shared" si="4"/>
        <v>67890</v>
      </c>
      <c r="S38" s="144">
        <f t="shared" si="5"/>
        <v>3007</v>
      </c>
      <c r="T38" s="144">
        <f t="shared" si="6"/>
        <v>582</v>
      </c>
      <c r="U38" s="144">
        <f t="shared" si="7"/>
        <v>2425</v>
      </c>
    </row>
    <row r="39" spans="1:21" ht="20.100000000000001" customHeight="1" x14ac:dyDescent="0.15">
      <c r="A39" s="172">
        <v>28</v>
      </c>
      <c r="B39" s="168">
        <f>SUM(C39:D39)</f>
        <v>3125</v>
      </c>
      <c r="C39" s="168">
        <v>1629</v>
      </c>
      <c r="D39" s="169">
        <v>1496</v>
      </c>
      <c r="E39" s="170">
        <v>63</v>
      </c>
      <c r="F39" s="168">
        <f>SUM(G39:H39)</f>
        <v>2024</v>
      </c>
      <c r="G39" s="168">
        <v>882</v>
      </c>
      <c r="H39" s="169">
        <v>1142</v>
      </c>
      <c r="I39" s="170">
        <v>98</v>
      </c>
      <c r="J39" s="168">
        <f>SUM(K39:L39)</f>
        <v>22</v>
      </c>
      <c r="K39" s="168">
        <v>2</v>
      </c>
      <c r="L39" s="171">
        <v>20</v>
      </c>
      <c r="M39" s="144">
        <f t="shared" si="8"/>
        <v>87500</v>
      </c>
      <c r="N39" s="144">
        <f t="shared" si="10"/>
        <v>45612</v>
      </c>
      <c r="O39" s="144">
        <f t="shared" si="9"/>
        <v>41888</v>
      </c>
      <c r="P39" s="144">
        <f t="shared" si="3"/>
        <v>127512</v>
      </c>
      <c r="Q39" s="144">
        <f>G94*E39</f>
        <v>0</v>
      </c>
      <c r="R39" s="144">
        <f t="shared" si="4"/>
        <v>71946</v>
      </c>
      <c r="S39" s="144">
        <f t="shared" si="5"/>
        <v>2156</v>
      </c>
      <c r="T39" s="144">
        <f t="shared" si="6"/>
        <v>196</v>
      </c>
      <c r="U39" s="144">
        <f t="shared" si="7"/>
        <v>1960</v>
      </c>
    </row>
    <row r="40" spans="1:21" ht="20.100000000000001" customHeight="1" x14ac:dyDescent="0.15">
      <c r="A40" s="172">
        <v>29</v>
      </c>
      <c r="B40" s="168">
        <f>SUM(C40:D40)</f>
        <v>3168</v>
      </c>
      <c r="C40" s="168">
        <v>1612</v>
      </c>
      <c r="D40" s="169">
        <v>1556</v>
      </c>
      <c r="E40" s="170">
        <v>64</v>
      </c>
      <c r="F40" s="168">
        <f>SUM(G40:H40)</f>
        <v>2162</v>
      </c>
      <c r="G40" s="168">
        <v>958</v>
      </c>
      <c r="H40" s="169">
        <v>1204</v>
      </c>
      <c r="I40" s="170">
        <v>99</v>
      </c>
      <c r="J40" s="168">
        <f>SUM(K40:L40)</f>
        <v>17</v>
      </c>
      <c r="K40" s="168">
        <v>6</v>
      </c>
      <c r="L40" s="171">
        <v>11</v>
      </c>
      <c r="M40" s="144">
        <f t="shared" si="8"/>
        <v>91872</v>
      </c>
      <c r="N40" s="144">
        <f t="shared" si="10"/>
        <v>46748</v>
      </c>
      <c r="O40" s="144">
        <f t="shared" si="9"/>
        <v>45124</v>
      </c>
      <c r="P40" s="144">
        <f t="shared" si="3"/>
        <v>138368</v>
      </c>
      <c r="Q40" s="144">
        <f>G95*E40</f>
        <v>0</v>
      </c>
      <c r="R40" s="144">
        <f t="shared" si="4"/>
        <v>77056</v>
      </c>
      <c r="S40" s="144">
        <f t="shared" si="5"/>
        <v>1683</v>
      </c>
      <c r="T40" s="144">
        <f t="shared" si="6"/>
        <v>594</v>
      </c>
      <c r="U40" s="144">
        <f t="shared" si="7"/>
        <v>1089</v>
      </c>
    </row>
    <row r="41" spans="1:21" ht="20.100000000000001" customHeight="1" x14ac:dyDescent="0.15">
      <c r="A41" s="162" t="s">
        <v>241</v>
      </c>
      <c r="B41" s="163">
        <f>SUM(B42:B46)</f>
        <v>14030</v>
      </c>
      <c r="C41" s="163">
        <f>SUM(C42:C46)</f>
        <v>6988</v>
      </c>
      <c r="D41" s="164">
        <f>SUM(D42:D46)</f>
        <v>7042</v>
      </c>
      <c r="E41" s="165" t="s">
        <v>242</v>
      </c>
      <c r="F41" s="163">
        <f>SUM(F42:F46)</f>
        <v>9447</v>
      </c>
      <c r="G41" s="163">
        <f>SUM(G42:G46)</f>
        <v>4227</v>
      </c>
      <c r="H41" s="164">
        <f>SUM(H42:H46)</f>
        <v>5220</v>
      </c>
      <c r="I41" s="165" t="s">
        <v>78</v>
      </c>
      <c r="J41" s="163">
        <v>23</v>
      </c>
      <c r="K41" s="163">
        <v>2</v>
      </c>
      <c r="L41" s="166">
        <v>21</v>
      </c>
    </row>
    <row r="42" spans="1:21" ht="20.100000000000001" customHeight="1" x14ac:dyDescent="0.15">
      <c r="A42" s="172">
        <v>30</v>
      </c>
      <c r="B42" s="168">
        <f>SUM(C42:D42)</f>
        <v>2926</v>
      </c>
      <c r="C42" s="168">
        <v>1477</v>
      </c>
      <c r="D42" s="169">
        <v>1449</v>
      </c>
      <c r="E42" s="170">
        <v>65</v>
      </c>
      <c r="F42" s="168">
        <f>SUM(G42:H42)</f>
        <v>2165</v>
      </c>
      <c r="G42" s="168">
        <v>957</v>
      </c>
      <c r="H42" s="169">
        <v>1208</v>
      </c>
      <c r="I42" s="173" t="s">
        <v>83</v>
      </c>
      <c r="J42" s="168">
        <f>SUM(K42:L42)</f>
        <v>145</v>
      </c>
      <c r="K42" s="168">
        <v>112</v>
      </c>
      <c r="L42" s="171">
        <v>33</v>
      </c>
      <c r="M42" s="144">
        <f t="shared" si="8"/>
        <v>87780</v>
      </c>
      <c r="N42" s="144">
        <f t="shared" si="10"/>
        <v>44310</v>
      </c>
      <c r="O42" s="144">
        <f t="shared" si="9"/>
        <v>43470</v>
      </c>
      <c r="P42" s="144">
        <f t="shared" si="3"/>
        <v>140725</v>
      </c>
      <c r="Q42" s="144">
        <f>G97*E42</f>
        <v>0</v>
      </c>
      <c r="R42" s="144">
        <f t="shared" si="4"/>
        <v>78520</v>
      </c>
    </row>
    <row r="43" spans="1:21" ht="20.100000000000001" customHeight="1" x14ac:dyDescent="0.15">
      <c r="A43" s="172">
        <v>31</v>
      </c>
      <c r="B43" s="168">
        <f>SUM(C43:D43)</f>
        <v>3034</v>
      </c>
      <c r="C43" s="168">
        <v>1486</v>
      </c>
      <c r="D43" s="169">
        <v>1548</v>
      </c>
      <c r="E43" s="170">
        <v>66</v>
      </c>
      <c r="F43" s="168">
        <f>SUM(G43:H43)</f>
        <v>1832</v>
      </c>
      <c r="G43" s="168">
        <v>801</v>
      </c>
      <c r="H43" s="169">
        <v>1031</v>
      </c>
      <c r="I43" s="170" t="s">
        <v>323</v>
      </c>
      <c r="J43" s="168"/>
      <c r="K43" s="168"/>
      <c r="L43" s="171"/>
      <c r="M43" s="144">
        <f t="shared" si="8"/>
        <v>94054</v>
      </c>
      <c r="N43" s="144">
        <f t="shared" si="10"/>
        <v>46066</v>
      </c>
      <c r="O43" s="144">
        <f t="shared" si="9"/>
        <v>47988</v>
      </c>
      <c r="P43" s="144">
        <f t="shared" si="3"/>
        <v>120912</v>
      </c>
      <c r="Q43" s="144">
        <f>G98*E43</f>
        <v>0</v>
      </c>
      <c r="R43" s="144">
        <f t="shared" si="4"/>
        <v>68046</v>
      </c>
    </row>
    <row r="44" spans="1:21" ht="20.100000000000001" customHeight="1" x14ac:dyDescent="0.15">
      <c r="A44" s="172">
        <v>32</v>
      </c>
      <c r="B44" s="168">
        <f>SUM(C44:D44)</f>
        <v>2967</v>
      </c>
      <c r="C44" s="168">
        <v>1506</v>
      </c>
      <c r="D44" s="169">
        <v>1461</v>
      </c>
      <c r="E44" s="170">
        <v>67</v>
      </c>
      <c r="F44" s="168">
        <f>SUM(G44:H44)</f>
        <v>1862</v>
      </c>
      <c r="G44" s="168">
        <v>853</v>
      </c>
      <c r="H44" s="169">
        <v>1009</v>
      </c>
      <c r="I44" s="173" t="s">
        <v>79</v>
      </c>
      <c r="J44" s="168">
        <f>SUM(B5,B11,B17)</f>
        <v>17491</v>
      </c>
      <c r="K44" s="168">
        <f>SUM(C5,C11,C17)</f>
        <v>8979</v>
      </c>
      <c r="L44" s="171">
        <f>SUM(D5,D11,D17)</f>
        <v>8512</v>
      </c>
      <c r="M44" s="144">
        <f t="shared" si="8"/>
        <v>94944</v>
      </c>
      <c r="N44" s="144">
        <f t="shared" si="10"/>
        <v>48192</v>
      </c>
      <c r="O44" s="144">
        <f t="shared" si="9"/>
        <v>46752</v>
      </c>
      <c r="P44" s="144">
        <f t="shared" si="3"/>
        <v>124754</v>
      </c>
      <c r="Q44" s="144">
        <f>G99*E44</f>
        <v>0</v>
      </c>
      <c r="R44" s="144">
        <f t="shared" si="4"/>
        <v>67603</v>
      </c>
    </row>
    <row r="45" spans="1:21" ht="20.100000000000001" customHeight="1" x14ac:dyDescent="0.15">
      <c r="A45" s="172">
        <v>33</v>
      </c>
      <c r="B45" s="168">
        <f>SUM(C45:D45)</f>
        <v>2791</v>
      </c>
      <c r="C45" s="168">
        <v>1370</v>
      </c>
      <c r="D45" s="169">
        <v>1421</v>
      </c>
      <c r="E45" s="170">
        <v>68</v>
      </c>
      <c r="F45" s="168">
        <f>SUM(G45:H45)</f>
        <v>1818</v>
      </c>
      <c r="G45" s="168">
        <v>849</v>
      </c>
      <c r="H45" s="169">
        <v>969</v>
      </c>
      <c r="I45" s="170"/>
      <c r="J45" s="183" t="s">
        <v>268</v>
      </c>
      <c r="K45" s="183" t="s">
        <v>269</v>
      </c>
      <c r="L45" s="184" t="s">
        <v>270</v>
      </c>
      <c r="M45" s="144">
        <f t="shared" si="8"/>
        <v>92103</v>
      </c>
      <c r="N45" s="144">
        <f t="shared" si="10"/>
        <v>45210</v>
      </c>
      <c r="O45" s="144">
        <f t="shared" si="9"/>
        <v>46893</v>
      </c>
      <c r="P45" s="144">
        <f t="shared" si="3"/>
        <v>123624</v>
      </c>
      <c r="Q45" s="144">
        <f>G100*E45</f>
        <v>0</v>
      </c>
      <c r="R45" s="144">
        <f t="shared" si="4"/>
        <v>65892</v>
      </c>
    </row>
    <row r="46" spans="1:21" ht="20.100000000000001" customHeight="1" x14ac:dyDescent="0.15">
      <c r="A46" s="172">
        <v>34</v>
      </c>
      <c r="B46" s="168">
        <f>SUM(C46:D46)</f>
        <v>2312</v>
      </c>
      <c r="C46" s="168">
        <v>1149</v>
      </c>
      <c r="D46" s="169">
        <v>1163</v>
      </c>
      <c r="E46" s="170">
        <v>69</v>
      </c>
      <c r="F46" s="168">
        <f>SUM(G46:H46)</f>
        <v>1770</v>
      </c>
      <c r="G46" s="168">
        <v>767</v>
      </c>
      <c r="H46" s="169">
        <v>1003</v>
      </c>
      <c r="I46" s="173" t="s">
        <v>80</v>
      </c>
      <c r="J46" s="168">
        <f>SUM(K46:L46)</f>
        <v>126923</v>
      </c>
      <c r="K46" s="168">
        <f>SUM(C23,C29,C35,C41,G5,G11,G17,G23,G29,G35)</f>
        <v>64282</v>
      </c>
      <c r="L46" s="171">
        <f>SUM(D23,D29,D35,D41,H5,H11,H17,H23,H29,H35)</f>
        <v>62641</v>
      </c>
      <c r="M46" s="144">
        <f t="shared" si="8"/>
        <v>78608</v>
      </c>
      <c r="N46" s="144">
        <f t="shared" si="10"/>
        <v>39066</v>
      </c>
      <c r="O46" s="144">
        <f t="shared" si="9"/>
        <v>39542</v>
      </c>
      <c r="P46" s="144">
        <f t="shared" si="3"/>
        <v>122130</v>
      </c>
      <c r="Q46" s="144">
        <f>G101*E46</f>
        <v>0</v>
      </c>
      <c r="R46" s="144">
        <f t="shared" si="4"/>
        <v>69207</v>
      </c>
    </row>
    <row r="47" spans="1:21" ht="20.100000000000001" customHeight="1" x14ac:dyDescent="0.15">
      <c r="A47" s="172"/>
      <c r="B47" s="168"/>
      <c r="C47" s="168"/>
      <c r="D47" s="169"/>
      <c r="E47" s="170"/>
      <c r="F47" s="168"/>
      <c r="G47" s="168"/>
      <c r="H47" s="169"/>
      <c r="I47" s="173"/>
      <c r="J47" s="183" t="s">
        <v>271</v>
      </c>
      <c r="K47" s="183" t="s">
        <v>272</v>
      </c>
      <c r="L47" s="184" t="s">
        <v>273</v>
      </c>
      <c r="S47" s="144">
        <f>SUM(M6:M46,P6:P46,S6:S40)/B4</f>
        <v>41.839691620695731</v>
      </c>
      <c r="T47" s="144">
        <f>SUM(N6:N46,Q6:Q46,T6:T40)/C4</f>
        <v>16.935770222852231</v>
      </c>
      <c r="U47" s="144">
        <f>SUM(O6:O46,R6:R46,U6:U40)/D4</f>
        <v>43.558215028182012</v>
      </c>
    </row>
    <row r="48" spans="1:21" ht="20.100000000000001" customHeight="1" x14ac:dyDescent="0.15">
      <c r="A48" s="172"/>
      <c r="B48" s="168"/>
      <c r="C48" s="168"/>
      <c r="D48" s="169"/>
      <c r="E48" s="170"/>
      <c r="F48" s="168"/>
      <c r="G48" s="168"/>
      <c r="H48" s="169"/>
      <c r="I48" s="173" t="s">
        <v>81</v>
      </c>
      <c r="J48" s="168">
        <f>SUM(K48:L48)</f>
        <v>31458</v>
      </c>
      <c r="K48" s="168">
        <v>12693</v>
      </c>
      <c r="L48" s="171">
        <v>18765</v>
      </c>
    </row>
    <row r="49" spans="1:12" ht="20.100000000000001" customHeight="1" x14ac:dyDescent="0.15">
      <c r="A49" s="172"/>
      <c r="B49" s="168"/>
      <c r="C49" s="168"/>
      <c r="D49" s="169"/>
      <c r="E49" s="170"/>
      <c r="F49" s="168"/>
      <c r="G49" s="168"/>
      <c r="H49" s="169"/>
      <c r="I49" s="173"/>
      <c r="J49" s="183" t="s">
        <v>274</v>
      </c>
      <c r="K49" s="183" t="s">
        <v>275</v>
      </c>
      <c r="L49" s="184" t="s">
        <v>276</v>
      </c>
    </row>
    <row r="50" spans="1:12" ht="20.100000000000001" customHeight="1" thickBot="1" x14ac:dyDescent="0.2">
      <c r="A50" s="174"/>
      <c r="B50" s="175"/>
      <c r="C50" s="175"/>
      <c r="D50" s="176"/>
      <c r="E50" s="177"/>
      <c r="F50" s="175"/>
      <c r="G50" s="175"/>
      <c r="H50" s="176"/>
      <c r="I50" s="178" t="s">
        <v>82</v>
      </c>
      <c r="J50" s="181">
        <v>42.4</v>
      </c>
      <c r="K50" s="181">
        <v>40.6</v>
      </c>
      <c r="L50" s="182">
        <v>44.1</v>
      </c>
    </row>
  </sheetData>
  <mergeCells count="1">
    <mergeCell ref="D1:I1"/>
  </mergeCells>
  <phoneticPr fontId="2"/>
  <pageMargins left="0.19685039370078741" right="0.19685039370078741" top="0.39370078740157483" bottom="0.39370078740157483" header="0.51181102362204722" footer="0.43307086614173229"/>
  <pageSetup paperSize="9" scale="85" orientation="portrait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zoomScaleNormal="100" workbookViewId="0"/>
  </sheetViews>
  <sheetFormatPr defaultRowHeight="13.5" x14ac:dyDescent="0.15"/>
  <cols>
    <col min="1" max="13" width="8.625" customWidth="1"/>
  </cols>
  <sheetData>
    <row r="1" spans="1:13" ht="27.75" customHeight="1" x14ac:dyDescent="0.2">
      <c r="C1" s="480" t="s">
        <v>95</v>
      </c>
      <c r="D1" s="480"/>
      <c r="E1" s="480"/>
      <c r="F1" s="480"/>
      <c r="G1" s="480"/>
      <c r="H1" s="480"/>
      <c r="I1" s="480"/>
      <c r="J1" s="480"/>
      <c r="K1" s="480"/>
      <c r="L1" s="25"/>
    </row>
    <row r="2" spans="1:13" ht="10.5" customHeight="1" thickBot="1" x14ac:dyDescent="0.25"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3" ht="23.25" customHeight="1" x14ac:dyDescent="0.15">
      <c r="A3" s="478" t="s">
        <v>92</v>
      </c>
      <c r="B3" s="79"/>
      <c r="C3" s="476" t="s">
        <v>104</v>
      </c>
      <c r="D3" s="476"/>
      <c r="E3" s="476"/>
      <c r="F3" s="476"/>
      <c r="G3" s="477"/>
      <c r="H3" s="487" t="s">
        <v>105</v>
      </c>
      <c r="I3" s="476"/>
      <c r="J3" s="476"/>
      <c r="K3" s="476"/>
      <c r="L3" s="476"/>
      <c r="M3" s="488"/>
    </row>
    <row r="4" spans="1:13" ht="22.5" customHeight="1" x14ac:dyDescent="0.15">
      <c r="A4" s="479"/>
      <c r="B4" s="474" t="s">
        <v>89</v>
      </c>
      <c r="C4" s="481"/>
      <c r="D4" s="474" t="s">
        <v>76</v>
      </c>
      <c r="E4" s="481"/>
      <c r="F4" s="474" t="s">
        <v>77</v>
      </c>
      <c r="G4" s="481"/>
      <c r="H4" s="474" t="s">
        <v>90</v>
      </c>
      <c r="I4" s="482"/>
      <c r="J4" s="474" t="s">
        <v>91</v>
      </c>
      <c r="K4" s="481"/>
      <c r="L4" s="474" t="s">
        <v>88</v>
      </c>
      <c r="M4" s="475"/>
    </row>
    <row r="5" spans="1:13" ht="7.5" customHeight="1" x14ac:dyDescent="0.15">
      <c r="A5" s="113"/>
      <c r="B5" s="114"/>
      <c r="C5" s="115"/>
      <c r="D5" s="114"/>
      <c r="E5" s="116"/>
      <c r="F5" s="118"/>
      <c r="G5" s="115"/>
      <c r="H5" s="118"/>
      <c r="I5" s="118"/>
      <c r="J5" s="114"/>
      <c r="K5" s="115"/>
      <c r="L5" s="118"/>
      <c r="M5" s="119"/>
    </row>
    <row r="6" spans="1:13" ht="25.5" customHeight="1" x14ac:dyDescent="0.15">
      <c r="A6" s="56" t="s">
        <v>93</v>
      </c>
      <c r="B6" s="471">
        <f>SUM(D6:G6)</f>
        <v>12064101</v>
      </c>
      <c r="C6" s="472"/>
      <c r="D6" s="471">
        <v>6028562</v>
      </c>
      <c r="E6" s="472"/>
      <c r="F6" s="471">
        <v>6035539</v>
      </c>
      <c r="G6" s="472"/>
      <c r="H6" s="471">
        <v>5423551</v>
      </c>
      <c r="I6" s="489"/>
      <c r="J6" s="471">
        <v>5371057</v>
      </c>
      <c r="K6" s="472"/>
      <c r="L6" s="471">
        <v>12041</v>
      </c>
      <c r="M6" s="473"/>
    </row>
    <row r="7" spans="1:13" ht="7.5" customHeight="1" x14ac:dyDescent="0.15">
      <c r="A7" s="56"/>
      <c r="B7" s="120"/>
      <c r="C7" s="121"/>
      <c r="D7" s="120"/>
      <c r="E7" s="121"/>
      <c r="F7" s="80"/>
      <c r="G7" s="121"/>
      <c r="H7" s="80"/>
      <c r="I7" s="80"/>
      <c r="J7" s="120"/>
      <c r="K7" s="121"/>
      <c r="L7" s="80"/>
      <c r="M7" s="122"/>
    </row>
    <row r="8" spans="1:13" ht="25.5" customHeight="1" x14ac:dyDescent="0.15">
      <c r="A8" s="53" t="s">
        <v>103</v>
      </c>
      <c r="B8" s="471">
        <f>SUM(D8:G8)</f>
        <v>8134688</v>
      </c>
      <c r="C8" s="472"/>
      <c r="D8" s="471">
        <v>4044026</v>
      </c>
      <c r="E8" s="472"/>
      <c r="F8" s="471">
        <v>4090662</v>
      </c>
      <c r="G8" s="472"/>
      <c r="H8" s="471">
        <v>3810919</v>
      </c>
      <c r="I8" s="489"/>
      <c r="J8" s="471">
        <v>3763462</v>
      </c>
      <c r="K8" s="472"/>
      <c r="L8" s="471">
        <v>10406</v>
      </c>
      <c r="M8" s="473"/>
    </row>
    <row r="9" spans="1:13" ht="7.5" customHeight="1" x14ac:dyDescent="0.15">
      <c r="A9" s="56"/>
      <c r="B9" s="120"/>
      <c r="C9" s="121"/>
      <c r="D9" s="120"/>
      <c r="E9" s="121"/>
      <c r="F9" s="80"/>
      <c r="G9" s="121"/>
      <c r="H9" s="80"/>
      <c r="I9" s="80"/>
      <c r="J9" s="120"/>
      <c r="K9" s="121"/>
      <c r="L9" s="80"/>
      <c r="M9" s="122"/>
    </row>
    <row r="10" spans="1:13" ht="25.5" customHeight="1" x14ac:dyDescent="0.15">
      <c r="A10" s="56" t="s">
        <v>94</v>
      </c>
      <c r="B10" s="471">
        <f>SUM(D10:G10)</f>
        <v>176017</v>
      </c>
      <c r="C10" s="472"/>
      <c r="D10" s="471">
        <v>86066</v>
      </c>
      <c r="E10" s="472"/>
      <c r="F10" s="471">
        <v>89951</v>
      </c>
      <c r="G10" s="472"/>
      <c r="H10" s="471">
        <v>85494</v>
      </c>
      <c r="I10" s="489"/>
      <c r="J10" s="471">
        <v>85245</v>
      </c>
      <c r="K10" s="472"/>
      <c r="L10" s="471">
        <v>123</v>
      </c>
      <c r="M10" s="473"/>
    </row>
    <row r="11" spans="1:13" ht="7.5" customHeight="1" thickBot="1" x14ac:dyDescent="0.2">
      <c r="A11" s="6"/>
      <c r="B11" s="24"/>
      <c r="C11" s="16"/>
      <c r="D11" s="24"/>
      <c r="E11" s="16"/>
      <c r="F11" s="7"/>
      <c r="G11" s="16"/>
      <c r="H11" s="7"/>
      <c r="I11" s="7"/>
      <c r="J11" s="24"/>
      <c r="K11" s="16"/>
      <c r="L11" s="7"/>
      <c r="M11" s="14"/>
    </row>
    <row r="12" spans="1:13" ht="10.5" customHeight="1" x14ac:dyDescent="0.15"/>
    <row r="13" spans="1:13" ht="20.25" customHeight="1" x14ac:dyDescent="0.15">
      <c r="A13" s="485" t="s">
        <v>307</v>
      </c>
      <c r="B13" s="485"/>
      <c r="C13" s="485"/>
      <c r="D13" s="485"/>
      <c r="E13" s="485"/>
      <c r="F13" s="10"/>
    </row>
    <row r="26" spans="1:13" ht="14.25" customHeight="1" x14ac:dyDescent="0.15"/>
    <row r="27" spans="1:13" ht="27.75" customHeight="1" x14ac:dyDescent="0.2">
      <c r="D27" s="480" t="s">
        <v>116</v>
      </c>
      <c r="E27" s="480"/>
      <c r="F27" s="480"/>
      <c r="G27" s="480"/>
      <c r="H27" s="480"/>
      <c r="I27" s="480"/>
    </row>
    <row r="28" spans="1:13" ht="10.5" customHeight="1" thickBot="1" x14ac:dyDescent="0.25">
      <c r="D28" s="25"/>
      <c r="E28" s="25"/>
      <c r="F28" s="25"/>
      <c r="G28" s="25"/>
      <c r="H28" s="25"/>
      <c r="I28" s="25"/>
    </row>
    <row r="29" spans="1:13" ht="25.5" customHeight="1" x14ac:dyDescent="0.15">
      <c r="A29" s="77" t="s">
        <v>98</v>
      </c>
      <c r="B29" s="78" t="s">
        <v>221</v>
      </c>
      <c r="C29" s="78" t="s">
        <v>100</v>
      </c>
      <c r="D29" s="463" t="s">
        <v>102</v>
      </c>
      <c r="E29" s="487" t="s">
        <v>96</v>
      </c>
      <c r="F29" s="476"/>
      <c r="G29" s="476"/>
      <c r="H29" s="477"/>
      <c r="I29" s="463" t="s">
        <v>243</v>
      </c>
      <c r="J29" s="463" t="s">
        <v>244</v>
      </c>
      <c r="K29" s="463" t="s">
        <v>245</v>
      </c>
      <c r="L29" s="463" t="s">
        <v>246</v>
      </c>
      <c r="M29" s="483" t="s">
        <v>97</v>
      </c>
    </row>
    <row r="30" spans="1:13" ht="25.5" customHeight="1" x14ac:dyDescent="0.15">
      <c r="A30" s="82" t="s">
        <v>99</v>
      </c>
      <c r="B30" s="123" t="s">
        <v>247</v>
      </c>
      <c r="C30" s="81" t="s">
        <v>101</v>
      </c>
      <c r="D30" s="464"/>
      <c r="E30" s="81" t="s">
        <v>84</v>
      </c>
      <c r="F30" s="81" t="s">
        <v>207</v>
      </c>
      <c r="G30" s="81" t="s">
        <v>208</v>
      </c>
      <c r="H30" s="81" t="s">
        <v>97</v>
      </c>
      <c r="I30" s="464"/>
      <c r="J30" s="464"/>
      <c r="K30" s="464"/>
      <c r="L30" s="464"/>
      <c r="M30" s="484"/>
    </row>
    <row r="31" spans="1:13" ht="7.5" customHeight="1" x14ac:dyDescent="0.15">
      <c r="A31" s="124"/>
      <c r="B31" s="116"/>
      <c r="C31" s="125"/>
      <c r="D31" s="125"/>
      <c r="E31" s="125"/>
      <c r="F31" s="125"/>
      <c r="G31" s="125"/>
      <c r="H31" s="125"/>
      <c r="I31" s="125"/>
      <c r="J31" s="125"/>
      <c r="K31" s="125"/>
      <c r="L31" s="114"/>
      <c r="M31" s="126"/>
    </row>
    <row r="32" spans="1:13" ht="25.5" customHeight="1" x14ac:dyDescent="0.15">
      <c r="A32" s="53" t="s">
        <v>93</v>
      </c>
      <c r="B32" s="127">
        <v>212975</v>
      </c>
      <c r="C32" s="102">
        <f t="shared" ref="C32:M32" si="0">SUM(C33:C34)</f>
        <v>76383</v>
      </c>
      <c r="D32" s="102">
        <f t="shared" si="0"/>
        <v>63315</v>
      </c>
      <c r="E32" s="102">
        <f t="shared" si="0"/>
        <v>31729</v>
      </c>
      <c r="F32" s="102">
        <f t="shared" si="0"/>
        <v>15323</v>
      </c>
      <c r="G32" s="102">
        <f t="shared" si="0"/>
        <v>3446</v>
      </c>
      <c r="H32" s="102">
        <f t="shared" si="0"/>
        <v>12960</v>
      </c>
      <c r="I32" s="102">
        <f t="shared" si="0"/>
        <v>3511</v>
      </c>
      <c r="J32" s="102">
        <f t="shared" si="0"/>
        <v>11873</v>
      </c>
      <c r="K32" s="102">
        <f t="shared" si="0"/>
        <v>3010</v>
      </c>
      <c r="L32" s="102">
        <f t="shared" si="0"/>
        <v>1264</v>
      </c>
      <c r="M32" s="128">
        <f t="shared" si="0"/>
        <v>16328</v>
      </c>
    </row>
    <row r="33" spans="1:13" ht="25.5" customHeight="1" x14ac:dyDescent="0.15">
      <c r="A33" s="53" t="s">
        <v>76</v>
      </c>
      <c r="B33" s="127">
        <v>102603</v>
      </c>
      <c r="C33" s="102">
        <v>35742</v>
      </c>
      <c r="D33" s="102">
        <v>29440</v>
      </c>
      <c r="E33" s="102">
        <f>SUM(F33:H33)</f>
        <v>12145</v>
      </c>
      <c r="F33" s="102">
        <v>2624</v>
      </c>
      <c r="G33" s="102">
        <v>973</v>
      </c>
      <c r="H33" s="102">
        <v>8548</v>
      </c>
      <c r="I33" s="102">
        <v>2354</v>
      </c>
      <c r="J33" s="102">
        <v>7394</v>
      </c>
      <c r="K33" s="102">
        <v>1486</v>
      </c>
      <c r="L33" s="129">
        <v>689</v>
      </c>
      <c r="M33" s="128">
        <v>10216</v>
      </c>
    </row>
    <row r="34" spans="1:13" ht="25.5" customHeight="1" x14ac:dyDescent="0.15">
      <c r="A34" s="53" t="s">
        <v>77</v>
      </c>
      <c r="B34" s="127">
        <v>110372</v>
      </c>
      <c r="C34" s="102">
        <v>40641</v>
      </c>
      <c r="D34" s="102">
        <v>33875</v>
      </c>
      <c r="E34" s="102">
        <f>SUM(F34:H34)</f>
        <v>19584</v>
      </c>
      <c r="F34" s="102">
        <v>12699</v>
      </c>
      <c r="G34" s="102">
        <v>2473</v>
      </c>
      <c r="H34" s="102">
        <v>4412</v>
      </c>
      <c r="I34" s="102">
        <v>1157</v>
      </c>
      <c r="J34" s="102">
        <v>4479</v>
      </c>
      <c r="K34" s="102">
        <v>1524</v>
      </c>
      <c r="L34" s="129">
        <v>575</v>
      </c>
      <c r="M34" s="128">
        <v>6112</v>
      </c>
    </row>
    <row r="35" spans="1:13" ht="7.5" customHeight="1" x14ac:dyDescent="0.15">
      <c r="A35" s="53"/>
      <c r="B35" s="127"/>
      <c r="C35" s="102"/>
      <c r="D35" s="102"/>
      <c r="E35" s="102"/>
      <c r="F35" s="102"/>
      <c r="G35" s="102"/>
      <c r="H35" s="102"/>
      <c r="I35" s="102"/>
      <c r="J35" s="102"/>
      <c r="K35" s="102"/>
      <c r="L35" s="129"/>
      <c r="M35" s="128"/>
    </row>
    <row r="36" spans="1:13" ht="25.5" customHeight="1" x14ac:dyDescent="0.15">
      <c r="A36" s="53" t="s">
        <v>103</v>
      </c>
      <c r="B36" s="127">
        <f>SUM(B37:B38)</f>
        <v>173615</v>
      </c>
      <c r="C36" s="127">
        <f>SUM(C37:C38)</f>
        <v>63049</v>
      </c>
      <c r="D36" s="127">
        <f>SUM(D37:D38)</f>
        <v>52648</v>
      </c>
      <c r="E36" s="102">
        <f t="shared" ref="E36:E42" si="1">SUM(F36:H36)</f>
        <v>25162</v>
      </c>
      <c r="F36" s="102">
        <v>11608</v>
      </c>
      <c r="G36" s="102">
        <v>2689</v>
      </c>
      <c r="H36" s="102">
        <v>10865</v>
      </c>
      <c r="I36" s="102">
        <f>SUM(I37:I38)</f>
        <v>3120</v>
      </c>
      <c r="J36" s="102">
        <f>SUM(J37:J38)</f>
        <v>9237</v>
      </c>
      <c r="K36" s="102">
        <f>SUM(K37:K38)</f>
        <v>1702</v>
      </c>
      <c r="L36" s="102">
        <f>SUM(L37:L38)</f>
        <v>333</v>
      </c>
      <c r="M36" s="128">
        <f>SUM(M37:M38)</f>
        <v>13442</v>
      </c>
    </row>
    <row r="37" spans="1:13" ht="25.5" customHeight="1" x14ac:dyDescent="0.15">
      <c r="A37" s="53" t="s">
        <v>76</v>
      </c>
      <c r="B37" s="127">
        <v>83605</v>
      </c>
      <c r="C37" s="102">
        <v>29110</v>
      </c>
      <c r="D37" s="102">
        <v>24488</v>
      </c>
      <c r="E37" s="102">
        <f t="shared" si="1"/>
        <v>9909</v>
      </c>
      <c r="F37" s="102">
        <v>1992</v>
      </c>
      <c r="G37" s="102">
        <v>731</v>
      </c>
      <c r="H37" s="102">
        <v>7186</v>
      </c>
      <c r="I37" s="102">
        <v>2086</v>
      </c>
      <c r="J37" s="102">
        <v>5810</v>
      </c>
      <c r="K37" s="102">
        <v>809</v>
      </c>
      <c r="L37" s="129">
        <v>183</v>
      </c>
      <c r="M37" s="128">
        <v>8392</v>
      </c>
    </row>
    <row r="38" spans="1:13" ht="25.5" customHeight="1" x14ac:dyDescent="0.15">
      <c r="A38" s="53" t="s">
        <v>77</v>
      </c>
      <c r="B38" s="127">
        <v>90010</v>
      </c>
      <c r="C38" s="102">
        <v>33939</v>
      </c>
      <c r="D38" s="102">
        <v>28160</v>
      </c>
      <c r="E38" s="102">
        <f t="shared" si="1"/>
        <v>15253</v>
      </c>
      <c r="F38" s="102">
        <v>9616</v>
      </c>
      <c r="G38" s="102">
        <v>1958</v>
      </c>
      <c r="H38" s="102">
        <v>3679</v>
      </c>
      <c r="I38" s="102">
        <v>1034</v>
      </c>
      <c r="J38" s="102">
        <v>3427</v>
      </c>
      <c r="K38" s="102">
        <v>893</v>
      </c>
      <c r="L38" s="129">
        <v>150</v>
      </c>
      <c r="M38" s="128">
        <v>5050</v>
      </c>
    </row>
    <row r="39" spans="1:13" ht="7.5" customHeight="1" x14ac:dyDescent="0.15">
      <c r="A39" s="53"/>
      <c r="B39" s="127"/>
      <c r="C39" s="102"/>
      <c r="D39" s="102"/>
      <c r="E39" s="102"/>
      <c r="F39" s="102"/>
      <c r="G39" s="102"/>
      <c r="H39" s="102"/>
      <c r="I39" s="102"/>
      <c r="J39" s="102"/>
      <c r="K39" s="102"/>
      <c r="L39" s="129"/>
      <c r="M39" s="128"/>
    </row>
    <row r="40" spans="1:13" ht="25.5" customHeight="1" x14ac:dyDescent="0.15">
      <c r="A40" s="53" t="s">
        <v>94</v>
      </c>
      <c r="B40" s="127">
        <f>SUM(B41:B42)</f>
        <v>4214</v>
      </c>
      <c r="C40" s="127">
        <f>SUM(C41:C42)</f>
        <v>1740</v>
      </c>
      <c r="D40" s="127">
        <f>SUM(D41:D42)</f>
        <v>1315</v>
      </c>
      <c r="E40" s="102">
        <f t="shared" si="1"/>
        <v>474</v>
      </c>
      <c r="F40" s="102">
        <v>117</v>
      </c>
      <c r="G40" s="102">
        <v>73</v>
      </c>
      <c r="H40" s="102">
        <v>284</v>
      </c>
      <c r="I40" s="102">
        <f>SUM(I41:I42)</f>
        <v>47</v>
      </c>
      <c r="J40" s="102">
        <f>SUM(J41:J42)</f>
        <v>193</v>
      </c>
      <c r="K40" s="102">
        <f>SUM(K41:K42)</f>
        <v>22</v>
      </c>
      <c r="L40" s="102">
        <f>SUM(L41:L42)</f>
        <v>4</v>
      </c>
      <c r="M40" s="128">
        <f>SUM(M41:M42)</f>
        <v>385</v>
      </c>
    </row>
    <row r="41" spans="1:13" ht="25.5" customHeight="1" x14ac:dyDescent="0.15">
      <c r="A41" s="53" t="s">
        <v>76</v>
      </c>
      <c r="B41" s="127">
        <v>2200</v>
      </c>
      <c r="C41" s="102">
        <v>841</v>
      </c>
      <c r="D41" s="102">
        <v>678</v>
      </c>
      <c r="E41" s="102">
        <f t="shared" si="1"/>
        <v>246</v>
      </c>
      <c r="F41" s="102">
        <v>15</v>
      </c>
      <c r="G41" s="102">
        <v>40</v>
      </c>
      <c r="H41" s="102">
        <v>191</v>
      </c>
      <c r="I41" s="102">
        <v>33</v>
      </c>
      <c r="J41" s="102">
        <v>131</v>
      </c>
      <c r="K41" s="102">
        <v>11</v>
      </c>
      <c r="L41" s="129">
        <v>1</v>
      </c>
      <c r="M41" s="128">
        <v>240</v>
      </c>
    </row>
    <row r="42" spans="1:13" ht="25.5" customHeight="1" x14ac:dyDescent="0.15">
      <c r="A42" s="53" t="s">
        <v>77</v>
      </c>
      <c r="B42" s="127">
        <v>2014</v>
      </c>
      <c r="C42" s="102">
        <v>899</v>
      </c>
      <c r="D42" s="102">
        <v>637</v>
      </c>
      <c r="E42" s="102">
        <f t="shared" si="1"/>
        <v>228</v>
      </c>
      <c r="F42" s="102">
        <v>102</v>
      </c>
      <c r="G42" s="102">
        <v>33</v>
      </c>
      <c r="H42" s="102">
        <v>93</v>
      </c>
      <c r="I42" s="102">
        <v>14</v>
      </c>
      <c r="J42" s="102">
        <v>62</v>
      </c>
      <c r="K42" s="102">
        <v>11</v>
      </c>
      <c r="L42" s="129">
        <v>3</v>
      </c>
      <c r="M42" s="128">
        <v>145</v>
      </c>
    </row>
    <row r="43" spans="1:13" ht="7.5" customHeight="1" thickBot="1" x14ac:dyDescent="0.2">
      <c r="A43" s="19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24"/>
      <c r="M43" s="20"/>
    </row>
    <row r="44" spans="1:13" ht="10.5" customHeight="1" x14ac:dyDescent="0.15"/>
    <row r="45" spans="1:13" ht="17.25" customHeight="1" x14ac:dyDescent="0.15">
      <c r="A45" s="486" t="s">
        <v>308</v>
      </c>
      <c r="B45" s="486"/>
      <c r="C45" s="486"/>
      <c r="D45" s="486"/>
      <c r="E45" s="486"/>
    </row>
  </sheetData>
  <mergeCells count="38">
    <mergeCell ref="A45:E45"/>
    <mergeCell ref="H3:M3"/>
    <mergeCell ref="E29:H29"/>
    <mergeCell ref="D27:I27"/>
    <mergeCell ref="H6:I6"/>
    <mergeCell ref="H8:I8"/>
    <mergeCell ref="H10:I10"/>
    <mergeCell ref="J4:K4"/>
    <mergeCell ref="B6:C6"/>
    <mergeCell ref="B8:C8"/>
    <mergeCell ref="D6:E6"/>
    <mergeCell ref="F6:G6"/>
    <mergeCell ref="D8:E8"/>
    <mergeCell ref="D10:E10"/>
    <mergeCell ref="F8:G8"/>
    <mergeCell ref="F10:G10"/>
    <mergeCell ref="K29:K30"/>
    <mergeCell ref="L29:L30"/>
    <mergeCell ref="M29:M30"/>
    <mergeCell ref="A13:E13"/>
    <mergeCell ref="D29:D30"/>
    <mergeCell ref="B10:C10"/>
    <mergeCell ref="I29:I30"/>
    <mergeCell ref="J29:J30"/>
    <mergeCell ref="L4:M4"/>
    <mergeCell ref="C3:G3"/>
    <mergeCell ref="A3:A4"/>
    <mergeCell ref="C1:K1"/>
    <mergeCell ref="B4:C4"/>
    <mergeCell ref="F4:G4"/>
    <mergeCell ref="H4:I4"/>
    <mergeCell ref="D4:E4"/>
    <mergeCell ref="J6:K6"/>
    <mergeCell ref="J8:K8"/>
    <mergeCell ref="J10:K10"/>
    <mergeCell ref="L6:M6"/>
    <mergeCell ref="L8:M8"/>
    <mergeCell ref="L10:M10"/>
  </mergeCells>
  <phoneticPr fontId="2"/>
  <pageMargins left="0.27559055118110237" right="0.19685039370078741" top="0.98425196850393704" bottom="0.98425196850393704" header="0.51181102362204722" footer="0.51181102362204722"/>
  <pageSetup paperSize="9" scale="90" orientation="portrait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7"/>
  <sheetViews>
    <sheetView zoomScaleNormal="100" workbookViewId="0"/>
  </sheetViews>
  <sheetFormatPr defaultRowHeight="13.5" x14ac:dyDescent="0.15"/>
  <cols>
    <col min="1" max="2" width="6.625" customWidth="1"/>
    <col min="3" max="6" width="4.625" customWidth="1"/>
    <col min="7" max="7" width="4.125" customWidth="1"/>
    <col min="8" max="8" width="4.625" customWidth="1"/>
    <col min="9" max="9" width="4.125" customWidth="1"/>
    <col min="10" max="11" width="4.625" customWidth="1"/>
    <col min="12" max="12" width="4.125" customWidth="1"/>
    <col min="13" max="13" width="4.625" customWidth="1"/>
    <col min="14" max="14" width="4.125" customWidth="1"/>
    <col min="15" max="15" width="4.625" customWidth="1"/>
    <col min="16" max="16" width="4.125" customWidth="1"/>
    <col min="17" max="17" width="4.625" customWidth="1"/>
    <col min="18" max="19" width="4.125" customWidth="1"/>
    <col min="20" max="21" width="4.625" customWidth="1"/>
    <col min="22" max="22" width="4.125" customWidth="1"/>
    <col min="23" max="23" width="4.625" customWidth="1"/>
    <col min="24" max="24" width="4.125" customWidth="1"/>
    <col min="25" max="28" width="11.625" customWidth="1"/>
  </cols>
  <sheetData>
    <row r="1" spans="1:28" ht="27.75" customHeight="1" x14ac:dyDescent="0.2">
      <c r="I1" s="480" t="s">
        <v>115</v>
      </c>
      <c r="J1" s="480"/>
      <c r="K1" s="480"/>
      <c r="L1" s="480"/>
      <c r="M1" s="480"/>
      <c r="N1" s="480"/>
      <c r="O1" s="480"/>
      <c r="P1" s="480"/>
      <c r="Q1" s="480"/>
      <c r="R1" s="480"/>
      <c r="S1" s="480"/>
      <c r="T1" s="480"/>
      <c r="U1" s="480"/>
      <c r="V1" s="480"/>
      <c r="W1" s="480"/>
      <c r="X1" s="480"/>
      <c r="Y1" s="480"/>
    </row>
    <row r="2" spans="1:28" ht="10.5" customHeight="1" thickBot="1" x14ac:dyDescent="0.25"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</row>
    <row r="3" spans="1:28" ht="22.5" customHeight="1" x14ac:dyDescent="0.15">
      <c r="A3" s="478" t="s">
        <v>315</v>
      </c>
      <c r="B3" s="511"/>
      <c r="C3" s="466"/>
      <c r="D3" s="465" t="s">
        <v>89</v>
      </c>
      <c r="E3" s="511"/>
      <c r="F3" s="466"/>
      <c r="G3" s="487" t="s">
        <v>76</v>
      </c>
      <c r="H3" s="476"/>
      <c r="I3" s="476"/>
      <c r="J3" s="476"/>
      <c r="K3" s="476"/>
      <c r="L3" s="476"/>
      <c r="M3" s="476"/>
      <c r="N3" s="476"/>
      <c r="O3" s="476"/>
      <c r="P3" s="476"/>
      <c r="Q3" s="476"/>
      <c r="R3" s="476"/>
      <c r="S3" s="476"/>
      <c r="T3" s="476"/>
      <c r="U3" s="477"/>
      <c r="V3" s="487" t="s">
        <v>77</v>
      </c>
      <c r="W3" s="476"/>
      <c r="X3" s="476"/>
      <c r="Y3" s="476"/>
      <c r="Z3" s="476"/>
      <c r="AA3" s="476"/>
      <c r="AB3" s="488"/>
    </row>
    <row r="4" spans="1:28" ht="22.5" customHeight="1" x14ac:dyDescent="0.15">
      <c r="A4" s="479"/>
      <c r="B4" s="499"/>
      <c r="C4" s="468"/>
      <c r="D4" s="467"/>
      <c r="E4" s="499"/>
      <c r="F4" s="468"/>
      <c r="G4" s="467" t="s">
        <v>106</v>
      </c>
      <c r="H4" s="499"/>
      <c r="I4" s="468"/>
      <c r="J4" s="467" t="s">
        <v>109</v>
      </c>
      <c r="K4" s="499"/>
      <c r="L4" s="468"/>
      <c r="M4" s="467" t="s">
        <v>107</v>
      </c>
      <c r="N4" s="499"/>
      <c r="O4" s="468"/>
      <c r="P4" s="467" t="s">
        <v>110</v>
      </c>
      <c r="Q4" s="499"/>
      <c r="R4" s="468"/>
      <c r="S4" s="467" t="s">
        <v>111</v>
      </c>
      <c r="T4" s="499"/>
      <c r="U4" s="468"/>
      <c r="V4" s="467" t="s">
        <v>106</v>
      </c>
      <c r="W4" s="499"/>
      <c r="X4" s="468"/>
      <c r="Y4" s="81" t="s">
        <v>109</v>
      </c>
      <c r="Z4" s="81" t="s">
        <v>107</v>
      </c>
      <c r="AA4" s="81" t="s">
        <v>110</v>
      </c>
      <c r="AB4" s="117" t="s">
        <v>111</v>
      </c>
    </row>
    <row r="5" spans="1:28" ht="20.100000000000001" customHeight="1" x14ac:dyDescent="0.15">
      <c r="A5" s="532" t="s">
        <v>112</v>
      </c>
      <c r="B5" s="522"/>
      <c r="C5" s="494"/>
      <c r="D5" s="500">
        <f t="shared" ref="D5:D10" si="0">SUM(G5,V5)</f>
        <v>158381</v>
      </c>
      <c r="E5" s="501"/>
      <c r="F5" s="502"/>
      <c r="G5" s="500">
        <v>76975</v>
      </c>
      <c r="H5" s="501"/>
      <c r="I5" s="501"/>
      <c r="J5" s="516">
        <f>SUM(J6:J10,J12:J16,J18:J22)</f>
        <v>32678</v>
      </c>
      <c r="K5" s="517"/>
      <c r="L5" s="518"/>
      <c r="M5" s="500">
        <f>SUM(M6:M10,M12:M16,M18:M22)</f>
        <v>39013</v>
      </c>
      <c r="N5" s="501"/>
      <c r="O5" s="502"/>
      <c r="P5" s="500">
        <f>SUM(P6:P10,P12:P16,P18:P22)</f>
        <v>1695</v>
      </c>
      <c r="Q5" s="501"/>
      <c r="R5" s="502"/>
      <c r="S5" s="500">
        <f>SUM(S6:S10,S12:S16,S18:S22)</f>
        <v>1736</v>
      </c>
      <c r="T5" s="501"/>
      <c r="U5" s="502"/>
      <c r="V5" s="500">
        <v>81406</v>
      </c>
      <c r="W5" s="501"/>
      <c r="X5" s="502"/>
      <c r="Y5" s="102">
        <f>SUM(Y6:Y10,Y12:Y16,Y18:Y22)</f>
        <v>28617</v>
      </c>
      <c r="Z5" s="102">
        <f>SUM(Z6:Z10,Z12:Z16,Z18:Z22)</f>
        <v>38367</v>
      </c>
      <c r="AA5" s="102">
        <f>SUM(AA6:AA10,AA12:AA16,AA18:AA22)</f>
        <v>9745</v>
      </c>
      <c r="AB5" s="130">
        <f>SUM(AB6:AB10,AB12:AB16,AB18:AB22)</f>
        <v>3343</v>
      </c>
    </row>
    <row r="6" spans="1:28" ht="20.100000000000001" customHeight="1" x14ac:dyDescent="0.15">
      <c r="A6" s="523" t="s">
        <v>113</v>
      </c>
      <c r="B6" s="525"/>
      <c r="C6" s="524"/>
      <c r="D6" s="512">
        <f t="shared" si="0"/>
        <v>8870</v>
      </c>
      <c r="E6" s="513"/>
      <c r="F6" s="514"/>
      <c r="G6" s="512">
        <v>4599</v>
      </c>
      <c r="H6" s="513"/>
      <c r="I6" s="513"/>
      <c r="J6" s="512">
        <v>4586</v>
      </c>
      <c r="K6" s="513"/>
      <c r="L6" s="514"/>
      <c r="M6" s="512">
        <v>12</v>
      </c>
      <c r="N6" s="513"/>
      <c r="O6" s="514"/>
      <c r="P6" s="495" t="s">
        <v>251</v>
      </c>
      <c r="Q6" s="495"/>
      <c r="R6" s="495"/>
      <c r="S6" s="495">
        <v>1</v>
      </c>
      <c r="T6" s="495"/>
      <c r="U6" s="495"/>
      <c r="V6" s="495">
        <v>4271</v>
      </c>
      <c r="W6" s="495"/>
      <c r="X6" s="495"/>
      <c r="Y6" s="233">
        <v>4254</v>
      </c>
      <c r="Z6" s="233">
        <v>17</v>
      </c>
      <c r="AA6" s="234" t="s">
        <v>251</v>
      </c>
      <c r="AB6" s="235" t="s">
        <v>251</v>
      </c>
    </row>
    <row r="7" spans="1:28" ht="20.100000000000001" customHeight="1" x14ac:dyDescent="0.15">
      <c r="A7" s="523" t="s">
        <v>266</v>
      </c>
      <c r="B7" s="525"/>
      <c r="C7" s="524"/>
      <c r="D7" s="512">
        <f t="shared" si="0"/>
        <v>16602</v>
      </c>
      <c r="E7" s="513"/>
      <c r="F7" s="514"/>
      <c r="G7" s="512">
        <v>9127</v>
      </c>
      <c r="H7" s="513"/>
      <c r="I7" s="513"/>
      <c r="J7" s="512">
        <v>8959</v>
      </c>
      <c r="K7" s="513"/>
      <c r="L7" s="514"/>
      <c r="M7" s="512">
        <v>159</v>
      </c>
      <c r="N7" s="513"/>
      <c r="O7" s="514"/>
      <c r="P7" s="495" t="s">
        <v>251</v>
      </c>
      <c r="Q7" s="495"/>
      <c r="R7" s="495"/>
      <c r="S7" s="495">
        <v>8</v>
      </c>
      <c r="T7" s="495"/>
      <c r="U7" s="495"/>
      <c r="V7" s="495">
        <v>7475</v>
      </c>
      <c r="W7" s="495"/>
      <c r="X7" s="495"/>
      <c r="Y7" s="233">
        <v>7191</v>
      </c>
      <c r="Z7" s="233">
        <v>264</v>
      </c>
      <c r="AA7" s="234" t="s">
        <v>251</v>
      </c>
      <c r="AB7" s="236">
        <v>16</v>
      </c>
    </row>
    <row r="8" spans="1:28" ht="20.100000000000001" customHeight="1" x14ac:dyDescent="0.15">
      <c r="A8" s="523" t="s">
        <v>211</v>
      </c>
      <c r="B8" s="525"/>
      <c r="C8" s="524"/>
      <c r="D8" s="512">
        <f t="shared" si="0"/>
        <v>16515</v>
      </c>
      <c r="E8" s="513"/>
      <c r="F8" s="514"/>
      <c r="G8" s="512">
        <v>8648</v>
      </c>
      <c r="H8" s="513"/>
      <c r="I8" s="513"/>
      <c r="J8" s="512">
        <v>7428</v>
      </c>
      <c r="K8" s="513"/>
      <c r="L8" s="514"/>
      <c r="M8" s="512">
        <v>1189</v>
      </c>
      <c r="N8" s="513"/>
      <c r="O8" s="514"/>
      <c r="P8" s="495">
        <v>1</v>
      </c>
      <c r="Q8" s="495"/>
      <c r="R8" s="495"/>
      <c r="S8" s="495">
        <v>30</v>
      </c>
      <c r="T8" s="495"/>
      <c r="U8" s="495"/>
      <c r="V8" s="495">
        <v>7867</v>
      </c>
      <c r="W8" s="495"/>
      <c r="X8" s="495"/>
      <c r="Y8" s="233">
        <v>5887</v>
      </c>
      <c r="Z8" s="233">
        <v>1903</v>
      </c>
      <c r="AA8" s="237">
        <v>5</v>
      </c>
      <c r="AB8" s="236">
        <v>63</v>
      </c>
    </row>
    <row r="9" spans="1:28" ht="20.100000000000001" customHeight="1" x14ac:dyDescent="0.15">
      <c r="A9" s="523" t="s">
        <v>267</v>
      </c>
      <c r="B9" s="525"/>
      <c r="C9" s="524"/>
      <c r="D9" s="512">
        <f t="shared" si="0"/>
        <v>14030</v>
      </c>
      <c r="E9" s="513"/>
      <c r="F9" s="514"/>
      <c r="G9" s="512">
        <v>6988</v>
      </c>
      <c r="H9" s="513"/>
      <c r="I9" s="513"/>
      <c r="J9" s="512">
        <v>4161</v>
      </c>
      <c r="K9" s="513"/>
      <c r="L9" s="514"/>
      <c r="M9" s="512">
        <v>2745</v>
      </c>
      <c r="N9" s="513"/>
      <c r="O9" s="514"/>
      <c r="P9" s="495">
        <v>5</v>
      </c>
      <c r="Q9" s="495"/>
      <c r="R9" s="495"/>
      <c r="S9" s="495">
        <v>76</v>
      </c>
      <c r="T9" s="495"/>
      <c r="U9" s="495"/>
      <c r="V9" s="495">
        <v>7042</v>
      </c>
      <c r="W9" s="495"/>
      <c r="X9" s="495"/>
      <c r="Y9" s="233">
        <v>3269</v>
      </c>
      <c r="Z9" s="233">
        <v>3577</v>
      </c>
      <c r="AA9" s="237">
        <v>9</v>
      </c>
      <c r="AB9" s="236">
        <v>182</v>
      </c>
    </row>
    <row r="10" spans="1:28" ht="20.100000000000001" customHeight="1" x14ac:dyDescent="0.15">
      <c r="A10" s="523" t="s">
        <v>216</v>
      </c>
      <c r="B10" s="525"/>
      <c r="C10" s="524"/>
      <c r="D10" s="512">
        <f t="shared" si="0"/>
        <v>12989</v>
      </c>
      <c r="E10" s="513"/>
      <c r="F10" s="514"/>
      <c r="G10" s="512">
        <v>6529</v>
      </c>
      <c r="H10" s="513"/>
      <c r="I10" s="513"/>
      <c r="J10" s="512">
        <v>2270</v>
      </c>
      <c r="K10" s="513"/>
      <c r="L10" s="514"/>
      <c r="M10" s="512">
        <v>3696</v>
      </c>
      <c r="N10" s="513"/>
      <c r="O10" s="514"/>
      <c r="P10" s="495">
        <v>7</v>
      </c>
      <c r="Q10" s="495"/>
      <c r="R10" s="495"/>
      <c r="S10" s="495">
        <v>149</v>
      </c>
      <c r="T10" s="495"/>
      <c r="U10" s="495"/>
      <c r="V10" s="495">
        <v>6460</v>
      </c>
      <c r="W10" s="495"/>
      <c r="X10" s="495"/>
      <c r="Y10" s="233">
        <v>1792</v>
      </c>
      <c r="Z10" s="233">
        <v>4161</v>
      </c>
      <c r="AA10" s="237">
        <v>20</v>
      </c>
      <c r="AB10" s="236">
        <v>285</v>
      </c>
    </row>
    <row r="11" spans="1:28" ht="20.100000000000001" customHeight="1" x14ac:dyDescent="0.15">
      <c r="A11" s="523"/>
      <c r="B11" s="525"/>
      <c r="C11" s="524"/>
      <c r="D11" s="512"/>
      <c r="E11" s="513"/>
      <c r="F11" s="514"/>
      <c r="G11" s="512"/>
      <c r="H11" s="513"/>
      <c r="I11" s="513"/>
      <c r="J11" s="512"/>
      <c r="K11" s="513"/>
      <c r="L11" s="514"/>
      <c r="M11" s="512"/>
      <c r="N11" s="513"/>
      <c r="O11" s="514"/>
      <c r="P11" s="512"/>
      <c r="Q11" s="513"/>
      <c r="R11" s="514"/>
      <c r="S11" s="512"/>
      <c r="T11" s="513"/>
      <c r="U11" s="514"/>
      <c r="V11" s="495"/>
      <c r="W11" s="495"/>
      <c r="X11" s="495"/>
      <c r="Y11" s="238"/>
      <c r="Z11" s="238"/>
      <c r="AA11" s="238"/>
      <c r="AB11" s="239"/>
    </row>
    <row r="12" spans="1:28" ht="20.100000000000001" customHeight="1" x14ac:dyDescent="0.15">
      <c r="A12" s="523" t="s">
        <v>261</v>
      </c>
      <c r="B12" s="525"/>
      <c r="C12" s="524"/>
      <c r="D12" s="512">
        <f>SUM(G12,V12)</f>
        <v>11205</v>
      </c>
      <c r="E12" s="513"/>
      <c r="F12" s="514"/>
      <c r="G12" s="512">
        <v>5562</v>
      </c>
      <c r="H12" s="513"/>
      <c r="I12" s="513"/>
      <c r="J12" s="512">
        <v>1326</v>
      </c>
      <c r="K12" s="513"/>
      <c r="L12" s="514"/>
      <c r="M12" s="512">
        <v>3796</v>
      </c>
      <c r="N12" s="513"/>
      <c r="O12" s="514"/>
      <c r="P12" s="495">
        <v>9</v>
      </c>
      <c r="Q12" s="495"/>
      <c r="R12" s="495"/>
      <c r="S12" s="495">
        <v>177</v>
      </c>
      <c r="T12" s="495"/>
      <c r="U12" s="495"/>
      <c r="V12" s="495">
        <v>5643</v>
      </c>
      <c r="W12" s="495"/>
      <c r="X12" s="495"/>
      <c r="Y12" s="233">
        <v>1166</v>
      </c>
      <c r="Z12" s="233">
        <v>3965</v>
      </c>
      <c r="AA12" s="237">
        <v>56</v>
      </c>
      <c r="AB12" s="236">
        <v>325</v>
      </c>
    </row>
    <row r="13" spans="1:28" ht="20.100000000000001" customHeight="1" x14ac:dyDescent="0.15">
      <c r="A13" s="523" t="s">
        <v>212</v>
      </c>
      <c r="B13" s="525"/>
      <c r="C13" s="524"/>
      <c r="D13" s="512">
        <f>SUM(G13,V13)</f>
        <v>11320</v>
      </c>
      <c r="E13" s="513"/>
      <c r="F13" s="514"/>
      <c r="G13" s="512">
        <v>5722</v>
      </c>
      <c r="H13" s="513"/>
      <c r="I13" s="513"/>
      <c r="J13" s="512">
        <v>1222</v>
      </c>
      <c r="K13" s="513"/>
      <c r="L13" s="514"/>
      <c r="M13" s="512">
        <v>4005</v>
      </c>
      <c r="N13" s="513"/>
      <c r="O13" s="514"/>
      <c r="P13" s="495">
        <v>30</v>
      </c>
      <c r="Q13" s="495"/>
      <c r="R13" s="495"/>
      <c r="S13" s="495">
        <v>203</v>
      </c>
      <c r="T13" s="495"/>
      <c r="U13" s="495"/>
      <c r="V13" s="495">
        <v>5598</v>
      </c>
      <c r="W13" s="495"/>
      <c r="X13" s="495"/>
      <c r="Y13" s="233">
        <v>953</v>
      </c>
      <c r="Z13" s="233">
        <v>4043</v>
      </c>
      <c r="AA13" s="237">
        <v>108</v>
      </c>
      <c r="AB13" s="236">
        <v>383</v>
      </c>
    </row>
    <row r="14" spans="1:28" ht="20.100000000000001" customHeight="1" x14ac:dyDescent="0.15">
      <c r="A14" s="523" t="s">
        <v>262</v>
      </c>
      <c r="B14" s="525"/>
      <c r="C14" s="524"/>
      <c r="D14" s="512">
        <f>SUM(G14,V14)</f>
        <v>13831</v>
      </c>
      <c r="E14" s="513"/>
      <c r="F14" s="514"/>
      <c r="G14" s="512">
        <v>6939</v>
      </c>
      <c r="H14" s="513"/>
      <c r="I14" s="513"/>
      <c r="J14" s="512">
        <v>1212</v>
      </c>
      <c r="K14" s="513"/>
      <c r="L14" s="514"/>
      <c r="M14" s="512">
        <v>5083</v>
      </c>
      <c r="N14" s="513"/>
      <c r="O14" s="514"/>
      <c r="P14" s="495">
        <v>63</v>
      </c>
      <c r="Q14" s="495"/>
      <c r="R14" s="495"/>
      <c r="S14" s="495">
        <v>324</v>
      </c>
      <c r="T14" s="495"/>
      <c r="U14" s="495"/>
      <c r="V14" s="495">
        <v>6892</v>
      </c>
      <c r="W14" s="495"/>
      <c r="X14" s="495"/>
      <c r="Y14" s="233">
        <v>1067</v>
      </c>
      <c r="Z14" s="233">
        <v>4900</v>
      </c>
      <c r="AA14" s="237">
        <v>256</v>
      </c>
      <c r="AB14" s="236">
        <v>525</v>
      </c>
    </row>
    <row r="15" spans="1:28" ht="20.100000000000001" customHeight="1" x14ac:dyDescent="0.15">
      <c r="A15" s="523" t="s">
        <v>213</v>
      </c>
      <c r="B15" s="525"/>
      <c r="C15" s="524"/>
      <c r="D15" s="512">
        <f>SUM(G15,V15)</f>
        <v>11479</v>
      </c>
      <c r="E15" s="513"/>
      <c r="F15" s="514"/>
      <c r="G15" s="512">
        <v>5611</v>
      </c>
      <c r="H15" s="513"/>
      <c r="I15" s="513"/>
      <c r="J15" s="512">
        <v>711</v>
      </c>
      <c r="K15" s="513"/>
      <c r="L15" s="514"/>
      <c r="M15" s="512">
        <v>4309</v>
      </c>
      <c r="N15" s="513"/>
      <c r="O15" s="514"/>
      <c r="P15" s="495">
        <v>112</v>
      </c>
      <c r="Q15" s="495"/>
      <c r="R15" s="495"/>
      <c r="S15" s="495">
        <v>274</v>
      </c>
      <c r="T15" s="495"/>
      <c r="U15" s="495"/>
      <c r="V15" s="495">
        <v>5868</v>
      </c>
      <c r="W15" s="495"/>
      <c r="X15" s="495"/>
      <c r="Y15" s="233">
        <v>726</v>
      </c>
      <c r="Z15" s="233">
        <v>4184</v>
      </c>
      <c r="AA15" s="237">
        <v>435</v>
      </c>
      <c r="AB15" s="236">
        <v>411</v>
      </c>
    </row>
    <row r="16" spans="1:28" ht="20.100000000000001" customHeight="1" x14ac:dyDescent="0.15">
      <c r="A16" s="523" t="s">
        <v>263</v>
      </c>
      <c r="B16" s="525"/>
      <c r="C16" s="524"/>
      <c r="D16" s="512">
        <f>SUM(G16,V16)</f>
        <v>10082</v>
      </c>
      <c r="E16" s="513"/>
      <c r="F16" s="514"/>
      <c r="G16" s="512">
        <v>4557</v>
      </c>
      <c r="H16" s="513"/>
      <c r="I16" s="513"/>
      <c r="J16" s="512">
        <v>367</v>
      </c>
      <c r="K16" s="513"/>
      <c r="L16" s="514"/>
      <c r="M16" s="512">
        <v>3674</v>
      </c>
      <c r="N16" s="513"/>
      <c r="O16" s="514"/>
      <c r="P16" s="495">
        <v>138</v>
      </c>
      <c r="Q16" s="495"/>
      <c r="R16" s="495"/>
      <c r="S16" s="495">
        <v>229</v>
      </c>
      <c r="T16" s="495"/>
      <c r="U16" s="495"/>
      <c r="V16" s="495">
        <v>5525</v>
      </c>
      <c r="W16" s="495"/>
      <c r="X16" s="495"/>
      <c r="Y16" s="233">
        <v>653</v>
      </c>
      <c r="Z16" s="233">
        <v>3687</v>
      </c>
      <c r="AA16" s="237">
        <v>697</v>
      </c>
      <c r="AB16" s="236">
        <v>361</v>
      </c>
    </row>
    <row r="17" spans="1:28" ht="20.100000000000001" customHeight="1" x14ac:dyDescent="0.15">
      <c r="A17" s="523"/>
      <c r="B17" s="525"/>
      <c r="C17" s="524"/>
      <c r="D17" s="512"/>
      <c r="E17" s="513"/>
      <c r="F17" s="514"/>
      <c r="G17" s="512"/>
      <c r="H17" s="513"/>
      <c r="I17" s="513"/>
      <c r="J17" s="512"/>
      <c r="K17" s="513"/>
      <c r="L17" s="514"/>
      <c r="M17" s="512"/>
      <c r="N17" s="513"/>
      <c r="O17" s="514"/>
      <c r="P17" s="512"/>
      <c r="Q17" s="513"/>
      <c r="R17" s="514"/>
      <c r="S17" s="512"/>
      <c r="T17" s="513"/>
      <c r="U17" s="514"/>
      <c r="V17" s="495"/>
      <c r="W17" s="495"/>
      <c r="X17" s="495"/>
      <c r="Y17" s="238"/>
      <c r="Z17" s="238"/>
      <c r="AA17" s="238"/>
      <c r="AB17" s="239"/>
    </row>
    <row r="18" spans="1:28" ht="20.100000000000001" customHeight="1" x14ac:dyDescent="0.15">
      <c r="A18" s="523" t="s">
        <v>214</v>
      </c>
      <c r="B18" s="525"/>
      <c r="C18" s="524"/>
      <c r="D18" s="512">
        <f>SUM(G18,V18)</f>
        <v>9447</v>
      </c>
      <c r="E18" s="513"/>
      <c r="F18" s="514"/>
      <c r="G18" s="512">
        <v>4227</v>
      </c>
      <c r="H18" s="513"/>
      <c r="I18" s="513"/>
      <c r="J18" s="512">
        <v>222</v>
      </c>
      <c r="K18" s="513"/>
      <c r="L18" s="514"/>
      <c r="M18" s="512">
        <v>3571</v>
      </c>
      <c r="N18" s="513"/>
      <c r="O18" s="514"/>
      <c r="P18" s="495">
        <v>187</v>
      </c>
      <c r="Q18" s="495"/>
      <c r="R18" s="495"/>
      <c r="S18" s="495">
        <v>144</v>
      </c>
      <c r="T18" s="495"/>
      <c r="U18" s="495"/>
      <c r="V18" s="495">
        <v>5220</v>
      </c>
      <c r="W18" s="495"/>
      <c r="X18" s="495"/>
      <c r="Y18" s="233">
        <v>604</v>
      </c>
      <c r="Z18" s="233">
        <v>3183</v>
      </c>
      <c r="AA18" s="237">
        <v>1045</v>
      </c>
      <c r="AB18" s="236">
        <v>272</v>
      </c>
    </row>
    <row r="19" spans="1:28" ht="20.100000000000001" customHeight="1" x14ac:dyDescent="0.15">
      <c r="A19" s="523" t="s">
        <v>264</v>
      </c>
      <c r="B19" s="525"/>
      <c r="C19" s="524"/>
      <c r="D19" s="512">
        <f>SUM(G19,V19)</f>
        <v>8133</v>
      </c>
      <c r="E19" s="513"/>
      <c r="F19" s="514"/>
      <c r="G19" s="512">
        <v>3399</v>
      </c>
      <c r="H19" s="513"/>
      <c r="I19" s="513"/>
      <c r="J19" s="512">
        <v>127</v>
      </c>
      <c r="K19" s="513"/>
      <c r="L19" s="514"/>
      <c r="M19" s="512">
        <v>2892</v>
      </c>
      <c r="N19" s="513"/>
      <c r="O19" s="514"/>
      <c r="P19" s="495">
        <v>246</v>
      </c>
      <c r="Q19" s="495"/>
      <c r="R19" s="495"/>
      <c r="S19" s="495">
        <v>67</v>
      </c>
      <c r="T19" s="495"/>
      <c r="U19" s="495"/>
      <c r="V19" s="495">
        <v>4734</v>
      </c>
      <c r="W19" s="495"/>
      <c r="X19" s="495"/>
      <c r="Y19" s="233">
        <v>541</v>
      </c>
      <c r="Z19" s="233">
        <v>2355</v>
      </c>
      <c r="AA19" s="237">
        <v>1490</v>
      </c>
      <c r="AB19" s="236">
        <v>225</v>
      </c>
    </row>
    <row r="20" spans="1:28" ht="20.100000000000001" customHeight="1" x14ac:dyDescent="0.15">
      <c r="A20" s="523" t="s">
        <v>215</v>
      </c>
      <c r="B20" s="525"/>
      <c r="C20" s="524"/>
      <c r="D20" s="512">
        <f>SUM(G20,V20)</f>
        <v>6227</v>
      </c>
      <c r="E20" s="513"/>
      <c r="F20" s="514"/>
      <c r="G20" s="512">
        <v>2385</v>
      </c>
      <c r="H20" s="513"/>
      <c r="I20" s="513"/>
      <c r="J20" s="512">
        <v>55</v>
      </c>
      <c r="K20" s="513"/>
      <c r="L20" s="514"/>
      <c r="M20" s="512">
        <v>1963</v>
      </c>
      <c r="N20" s="513"/>
      <c r="O20" s="514"/>
      <c r="P20" s="495">
        <v>287</v>
      </c>
      <c r="Q20" s="495"/>
      <c r="R20" s="495"/>
      <c r="S20" s="495">
        <v>28</v>
      </c>
      <c r="T20" s="495"/>
      <c r="U20" s="495"/>
      <c r="V20" s="495">
        <v>3842</v>
      </c>
      <c r="W20" s="495"/>
      <c r="X20" s="495"/>
      <c r="Y20" s="233">
        <v>287</v>
      </c>
      <c r="Z20" s="233">
        <v>1378</v>
      </c>
      <c r="AA20" s="237">
        <v>1917</v>
      </c>
      <c r="AB20" s="236">
        <v>167</v>
      </c>
    </row>
    <row r="21" spans="1:28" ht="20.100000000000001" customHeight="1" x14ac:dyDescent="0.15">
      <c r="A21" s="523" t="s">
        <v>265</v>
      </c>
      <c r="B21" s="525"/>
      <c r="C21" s="524"/>
      <c r="D21" s="512">
        <f>SUM(G21,V21)</f>
        <v>4090</v>
      </c>
      <c r="E21" s="513"/>
      <c r="F21" s="514"/>
      <c r="G21" s="512">
        <v>1493</v>
      </c>
      <c r="H21" s="513"/>
      <c r="I21" s="513"/>
      <c r="J21" s="512">
        <v>25</v>
      </c>
      <c r="K21" s="513"/>
      <c r="L21" s="514"/>
      <c r="M21" s="512">
        <v>1149</v>
      </c>
      <c r="N21" s="513"/>
      <c r="O21" s="514"/>
      <c r="P21" s="495">
        <v>254</v>
      </c>
      <c r="Q21" s="495"/>
      <c r="R21" s="495"/>
      <c r="S21" s="495">
        <v>14</v>
      </c>
      <c r="T21" s="495"/>
      <c r="U21" s="495"/>
      <c r="V21" s="495">
        <v>2597</v>
      </c>
      <c r="W21" s="495"/>
      <c r="X21" s="495"/>
      <c r="Y21" s="233">
        <v>146</v>
      </c>
      <c r="Z21" s="233">
        <v>545</v>
      </c>
      <c r="AA21" s="237">
        <v>1751</v>
      </c>
      <c r="AB21" s="236">
        <v>82</v>
      </c>
    </row>
    <row r="22" spans="1:28" ht="20.100000000000001" customHeight="1" x14ac:dyDescent="0.15">
      <c r="A22" s="523" t="s">
        <v>108</v>
      </c>
      <c r="B22" s="525"/>
      <c r="C22" s="524"/>
      <c r="D22" s="512">
        <f>SUM(G22,V22)</f>
        <v>3561</v>
      </c>
      <c r="E22" s="513"/>
      <c r="F22" s="514"/>
      <c r="G22" s="512">
        <v>1189</v>
      </c>
      <c r="H22" s="513"/>
      <c r="I22" s="513"/>
      <c r="J22" s="512">
        <v>7</v>
      </c>
      <c r="K22" s="513"/>
      <c r="L22" s="514"/>
      <c r="M22" s="512">
        <v>770</v>
      </c>
      <c r="N22" s="513"/>
      <c r="O22" s="514"/>
      <c r="P22" s="495">
        <v>356</v>
      </c>
      <c r="Q22" s="495"/>
      <c r="R22" s="495"/>
      <c r="S22" s="495">
        <v>12</v>
      </c>
      <c r="T22" s="495"/>
      <c r="U22" s="495"/>
      <c r="V22" s="495">
        <v>2372</v>
      </c>
      <c r="W22" s="495"/>
      <c r="X22" s="495"/>
      <c r="Y22" s="240">
        <v>81</v>
      </c>
      <c r="Z22" s="240">
        <v>205</v>
      </c>
      <c r="AA22" s="240">
        <v>1956</v>
      </c>
      <c r="AB22" s="241">
        <v>46</v>
      </c>
    </row>
    <row r="23" spans="1:28" ht="14.25" thickBot="1" x14ac:dyDescent="0.2">
      <c r="A23" s="528"/>
      <c r="B23" s="529"/>
      <c r="C23" s="530"/>
      <c r="D23" s="490"/>
      <c r="E23" s="491"/>
      <c r="F23" s="492"/>
      <c r="G23" s="211"/>
      <c r="H23" s="212"/>
      <c r="I23" s="216"/>
      <c r="J23" s="232"/>
      <c r="K23" s="216"/>
      <c r="L23" s="217"/>
      <c r="M23" s="490"/>
      <c r="N23" s="491"/>
      <c r="O23" s="492"/>
      <c r="P23" s="490"/>
      <c r="Q23" s="491"/>
      <c r="R23" s="492"/>
      <c r="S23" s="490"/>
      <c r="T23" s="491"/>
      <c r="U23" s="492"/>
      <c r="V23" s="490"/>
      <c r="W23" s="491"/>
      <c r="X23" s="492"/>
      <c r="Y23" s="179"/>
      <c r="Z23" s="179"/>
      <c r="AA23" s="179"/>
      <c r="AB23" s="180"/>
    </row>
    <row r="24" spans="1:28" ht="7.5" customHeight="1" x14ac:dyDescent="0.15"/>
    <row r="25" spans="1:28" x14ac:dyDescent="0.15">
      <c r="A25" s="531" t="s">
        <v>114</v>
      </c>
      <c r="B25" s="531"/>
      <c r="C25" s="531"/>
      <c r="D25" s="531"/>
      <c r="E25" s="531"/>
      <c r="F25" s="531"/>
      <c r="G25" s="531"/>
      <c r="H25" s="531"/>
      <c r="I25" s="531"/>
      <c r="J25" s="185"/>
      <c r="K25" s="185"/>
    </row>
    <row r="27" spans="1:28" ht="17.25" x14ac:dyDescent="0.2">
      <c r="A27" s="480" t="s">
        <v>541</v>
      </c>
      <c r="B27" s="480"/>
      <c r="C27" s="480"/>
      <c r="D27" s="480"/>
      <c r="E27" s="480"/>
      <c r="F27" s="480"/>
      <c r="G27" s="480"/>
      <c r="H27" s="480"/>
      <c r="I27" s="480"/>
      <c r="J27" s="480"/>
      <c r="K27" s="480"/>
      <c r="L27" s="480"/>
      <c r="M27" s="480"/>
      <c r="N27" s="480"/>
      <c r="O27" s="480"/>
      <c r="P27" s="480"/>
      <c r="Q27" s="480"/>
      <c r="R27" s="480"/>
      <c r="S27" s="480"/>
      <c r="T27" s="480"/>
      <c r="U27" s="480"/>
      <c r="V27" s="480"/>
      <c r="W27" s="480"/>
      <c r="X27" s="480"/>
      <c r="Y27" s="480"/>
      <c r="Z27" s="480"/>
      <c r="AA27" s="480"/>
      <c r="AB27" s="480"/>
    </row>
    <row r="28" spans="1:28" ht="18" thickBot="1" x14ac:dyDescent="0.25"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</row>
    <row r="29" spans="1:28" x14ac:dyDescent="0.15">
      <c r="A29" s="478" t="s">
        <v>314</v>
      </c>
      <c r="B29" s="466"/>
      <c r="C29" s="511" t="s">
        <v>217</v>
      </c>
      <c r="D29" s="511"/>
      <c r="E29" s="511"/>
      <c r="F29" s="511"/>
      <c r="G29" s="511"/>
      <c r="H29" s="511"/>
      <c r="I29" s="511"/>
      <c r="J29" s="511"/>
      <c r="K29" s="511"/>
      <c r="L29" s="511"/>
      <c r="M29" s="511"/>
      <c r="N29" s="511"/>
      <c r="O29" s="511"/>
      <c r="P29" s="511"/>
      <c r="Q29" s="511"/>
      <c r="R29" s="511"/>
      <c r="S29" s="511"/>
      <c r="T29" s="511"/>
      <c r="U29" s="511"/>
      <c r="V29" s="511"/>
      <c r="W29" s="511"/>
      <c r="X29" s="466"/>
      <c r="Y29" s="463" t="s">
        <v>300</v>
      </c>
      <c r="Z29" s="463" t="s">
        <v>313</v>
      </c>
      <c r="AA29" s="242" t="s">
        <v>309</v>
      </c>
      <c r="AB29" s="243" t="s">
        <v>310</v>
      </c>
    </row>
    <row r="30" spans="1:28" x14ac:dyDescent="0.15">
      <c r="A30" s="523"/>
      <c r="B30" s="524"/>
      <c r="C30" s="499"/>
      <c r="D30" s="499"/>
      <c r="E30" s="499"/>
      <c r="F30" s="499"/>
      <c r="G30" s="499"/>
      <c r="H30" s="499"/>
      <c r="I30" s="499"/>
      <c r="J30" s="499"/>
      <c r="K30" s="499"/>
      <c r="L30" s="499"/>
      <c r="M30" s="499"/>
      <c r="N30" s="499"/>
      <c r="O30" s="499"/>
      <c r="P30" s="499"/>
      <c r="Q30" s="499"/>
      <c r="R30" s="499"/>
      <c r="S30" s="499"/>
      <c r="T30" s="499"/>
      <c r="U30" s="499"/>
      <c r="V30" s="499"/>
      <c r="W30" s="499"/>
      <c r="X30" s="468"/>
      <c r="Y30" s="496"/>
      <c r="Z30" s="496"/>
      <c r="AA30" s="131" t="s">
        <v>120</v>
      </c>
      <c r="AB30" s="132" t="s">
        <v>298</v>
      </c>
    </row>
    <row r="31" spans="1:28" ht="15" customHeight="1" x14ac:dyDescent="0.15">
      <c r="A31" s="523"/>
      <c r="B31" s="524"/>
      <c r="C31" s="522" t="s">
        <v>89</v>
      </c>
      <c r="D31" s="522"/>
      <c r="E31" s="493" t="s">
        <v>126</v>
      </c>
      <c r="F31" s="494"/>
      <c r="G31" s="509" t="s">
        <v>117</v>
      </c>
      <c r="H31" s="509"/>
      <c r="I31" s="503" t="s">
        <v>289</v>
      </c>
      <c r="J31" s="504"/>
      <c r="K31" s="509" t="s">
        <v>290</v>
      </c>
      <c r="L31" s="509"/>
      <c r="M31" s="503" t="s">
        <v>291</v>
      </c>
      <c r="N31" s="504"/>
      <c r="O31" s="503" t="s">
        <v>292</v>
      </c>
      <c r="P31" s="504"/>
      <c r="Q31" s="503" t="s">
        <v>293</v>
      </c>
      <c r="R31" s="504"/>
      <c r="S31" s="503" t="s">
        <v>294</v>
      </c>
      <c r="T31" s="504"/>
      <c r="U31" s="503" t="s">
        <v>295</v>
      </c>
      <c r="V31" s="504"/>
      <c r="W31" s="503" t="s">
        <v>296</v>
      </c>
      <c r="X31" s="504"/>
      <c r="Y31" s="496" t="s">
        <v>312</v>
      </c>
      <c r="Z31" s="497" t="s">
        <v>297</v>
      </c>
      <c r="AA31" s="218" t="s">
        <v>303</v>
      </c>
      <c r="AB31" s="219" t="s">
        <v>299</v>
      </c>
    </row>
    <row r="32" spans="1:28" ht="15" customHeight="1" x14ac:dyDescent="0.15">
      <c r="A32" s="479"/>
      <c r="B32" s="468"/>
      <c r="C32" s="499"/>
      <c r="D32" s="499"/>
      <c r="E32" s="467" t="s">
        <v>311</v>
      </c>
      <c r="F32" s="468"/>
      <c r="G32" s="510"/>
      <c r="H32" s="510"/>
      <c r="I32" s="505"/>
      <c r="J32" s="506"/>
      <c r="K32" s="510"/>
      <c r="L32" s="510"/>
      <c r="M32" s="505"/>
      <c r="N32" s="506"/>
      <c r="O32" s="505"/>
      <c r="P32" s="506"/>
      <c r="Q32" s="505"/>
      <c r="R32" s="506"/>
      <c r="S32" s="505"/>
      <c r="T32" s="506"/>
      <c r="U32" s="505"/>
      <c r="V32" s="506"/>
      <c r="W32" s="505"/>
      <c r="X32" s="506"/>
      <c r="Y32" s="464"/>
      <c r="Z32" s="498"/>
      <c r="AA32" s="133" t="s">
        <v>302</v>
      </c>
      <c r="AB32" s="134" t="s">
        <v>301</v>
      </c>
    </row>
    <row r="33" spans="1:28" x14ac:dyDescent="0.15">
      <c r="A33" s="214"/>
      <c r="B33" s="115"/>
      <c r="C33" s="215"/>
      <c r="D33" s="215"/>
      <c r="E33" s="114"/>
      <c r="F33" s="116"/>
      <c r="G33" s="118"/>
      <c r="H33" s="118"/>
      <c r="I33" s="114"/>
      <c r="J33" s="116"/>
      <c r="K33" s="118"/>
      <c r="L33" s="115"/>
      <c r="M33" s="114"/>
      <c r="N33" s="116"/>
      <c r="O33" s="114"/>
      <c r="P33" s="116"/>
      <c r="Q33" s="114"/>
      <c r="R33" s="116"/>
      <c r="S33" s="114"/>
      <c r="T33" s="116"/>
      <c r="U33" s="114"/>
      <c r="V33" s="116"/>
      <c r="W33" s="114"/>
      <c r="X33" s="116"/>
      <c r="Y33" s="116"/>
      <c r="Z33" s="125"/>
      <c r="AA33" s="15"/>
      <c r="AB33" s="18"/>
    </row>
    <row r="34" spans="1:28" ht="19.5" customHeight="1" x14ac:dyDescent="0.15">
      <c r="A34" s="526" t="s">
        <v>330</v>
      </c>
      <c r="B34" s="527"/>
      <c r="C34" s="519">
        <v>5371057</v>
      </c>
      <c r="D34" s="520"/>
      <c r="E34" s="507">
        <v>2194342</v>
      </c>
      <c r="F34" s="508"/>
      <c r="G34" s="515">
        <v>1275571</v>
      </c>
      <c r="H34" s="515"/>
      <c r="I34" s="507">
        <v>870017</v>
      </c>
      <c r="J34" s="508"/>
      <c r="K34" s="515">
        <v>743024</v>
      </c>
      <c r="L34" s="515"/>
      <c r="M34" s="507">
        <v>215056</v>
      </c>
      <c r="N34" s="508"/>
      <c r="O34" s="507">
        <v>55059</v>
      </c>
      <c r="P34" s="508"/>
      <c r="Q34" s="507">
        <v>14410</v>
      </c>
      <c r="R34" s="508"/>
      <c r="S34" s="507">
        <v>2795</v>
      </c>
      <c r="T34" s="508"/>
      <c r="U34" s="507">
        <v>480</v>
      </c>
      <c r="V34" s="508"/>
      <c r="W34" s="507">
        <v>303</v>
      </c>
      <c r="X34" s="508"/>
      <c r="Y34" s="220">
        <v>11864419</v>
      </c>
      <c r="Z34" s="221">
        <v>2.21</v>
      </c>
      <c r="AA34" s="222">
        <v>63827</v>
      </c>
      <c r="AB34" s="223">
        <v>134991</v>
      </c>
    </row>
    <row r="35" spans="1:28" ht="19.5" customHeight="1" x14ac:dyDescent="0.15">
      <c r="A35" s="526" t="s">
        <v>329</v>
      </c>
      <c r="B35" s="527"/>
      <c r="C35" s="519">
        <f>SUM(E35:X35)</f>
        <v>3763462</v>
      </c>
      <c r="D35" s="521"/>
      <c r="E35" s="507">
        <v>1639827</v>
      </c>
      <c r="F35" s="508"/>
      <c r="G35" s="515">
        <v>890102</v>
      </c>
      <c r="H35" s="515"/>
      <c r="I35" s="507">
        <v>577409</v>
      </c>
      <c r="J35" s="508"/>
      <c r="K35" s="515">
        <v>475943</v>
      </c>
      <c r="L35" s="515"/>
      <c r="M35" s="507">
        <v>134784</v>
      </c>
      <c r="N35" s="508"/>
      <c r="O35" s="507">
        <v>34430</v>
      </c>
      <c r="P35" s="508"/>
      <c r="Q35" s="507">
        <v>8725</v>
      </c>
      <c r="R35" s="508"/>
      <c r="S35" s="507">
        <v>1719</v>
      </c>
      <c r="T35" s="508"/>
      <c r="U35" s="507">
        <v>311</v>
      </c>
      <c r="V35" s="508"/>
      <c r="W35" s="507">
        <v>212</v>
      </c>
      <c r="X35" s="508"/>
      <c r="Y35" s="220">
        <v>8016804</v>
      </c>
      <c r="Z35" s="221">
        <v>2.13</v>
      </c>
      <c r="AA35" s="222">
        <v>50284</v>
      </c>
      <c r="AB35" s="223">
        <v>95950</v>
      </c>
    </row>
    <row r="36" spans="1:28" ht="19.5" customHeight="1" x14ac:dyDescent="0.15">
      <c r="A36" s="526" t="s">
        <v>331</v>
      </c>
      <c r="B36" s="527"/>
      <c r="C36" s="519">
        <f>SUM(E36:X36)</f>
        <v>85245</v>
      </c>
      <c r="D36" s="521"/>
      <c r="E36" s="507">
        <v>40915</v>
      </c>
      <c r="F36" s="508"/>
      <c r="G36" s="515">
        <v>19002</v>
      </c>
      <c r="H36" s="515"/>
      <c r="I36" s="507">
        <v>12067</v>
      </c>
      <c r="J36" s="508"/>
      <c r="K36" s="515">
        <v>9731</v>
      </c>
      <c r="L36" s="515"/>
      <c r="M36" s="507">
        <v>2725</v>
      </c>
      <c r="N36" s="508"/>
      <c r="O36" s="507">
        <v>623</v>
      </c>
      <c r="P36" s="508"/>
      <c r="Q36" s="507">
        <v>143</v>
      </c>
      <c r="R36" s="508"/>
      <c r="S36" s="507">
        <v>30</v>
      </c>
      <c r="T36" s="508"/>
      <c r="U36" s="507">
        <v>4</v>
      </c>
      <c r="V36" s="508"/>
      <c r="W36" s="507">
        <v>5</v>
      </c>
      <c r="X36" s="508"/>
      <c r="Y36" s="220">
        <v>172744</v>
      </c>
      <c r="Z36" s="221">
        <v>2.0299999999999998</v>
      </c>
      <c r="AA36" s="222">
        <v>1423</v>
      </c>
      <c r="AB36" s="223">
        <v>2690</v>
      </c>
    </row>
    <row r="37" spans="1:28" ht="11.25" customHeight="1" thickBot="1" x14ac:dyDescent="0.2">
      <c r="A37" s="6"/>
      <c r="B37" s="16"/>
      <c r="C37" s="24"/>
      <c r="D37" s="7"/>
      <c r="E37" s="24"/>
      <c r="F37" s="16"/>
      <c r="G37" s="7"/>
      <c r="H37" s="7"/>
      <c r="I37" s="24"/>
      <c r="J37" s="16"/>
      <c r="K37" s="7"/>
      <c r="L37" s="7"/>
      <c r="M37" s="24"/>
      <c r="N37" s="16"/>
      <c r="O37" s="24"/>
      <c r="P37" s="16"/>
      <c r="Q37" s="24"/>
      <c r="R37" s="16"/>
      <c r="S37" s="24"/>
      <c r="T37" s="16"/>
      <c r="U37" s="24"/>
      <c r="V37" s="16"/>
      <c r="W37" s="24"/>
      <c r="X37" s="16"/>
      <c r="Y37" s="16"/>
      <c r="Z37" s="17"/>
      <c r="AA37" s="17"/>
      <c r="AB37" s="20"/>
    </row>
  </sheetData>
  <mergeCells count="217">
    <mergeCell ref="I1:Y1"/>
    <mergeCell ref="A12:C12"/>
    <mergeCell ref="A13:C13"/>
    <mergeCell ref="A14:C14"/>
    <mergeCell ref="A15:C15"/>
    <mergeCell ref="A3:C4"/>
    <mergeCell ref="A5:C5"/>
    <mergeCell ref="A6:C6"/>
    <mergeCell ref="A7:C7"/>
    <mergeCell ref="A8:C8"/>
    <mergeCell ref="A9:C9"/>
    <mergeCell ref="Y29:Y30"/>
    <mergeCell ref="Y31:Y32"/>
    <mergeCell ref="A25:I25"/>
    <mergeCell ref="A10:C10"/>
    <mergeCell ref="A11:C11"/>
    <mergeCell ref="A36:B36"/>
    <mergeCell ref="A20:C20"/>
    <mergeCell ref="A21:C21"/>
    <mergeCell ref="A22:C22"/>
    <mergeCell ref="A23:C23"/>
    <mergeCell ref="C35:D35"/>
    <mergeCell ref="A34:B34"/>
    <mergeCell ref="A35:B35"/>
    <mergeCell ref="J21:L21"/>
    <mergeCell ref="J22:L22"/>
    <mergeCell ref="M23:O23"/>
    <mergeCell ref="M16:O16"/>
    <mergeCell ref="A16:C16"/>
    <mergeCell ref="A17:C17"/>
    <mergeCell ref="A18:C18"/>
    <mergeCell ref="A19:C19"/>
    <mergeCell ref="D11:F11"/>
    <mergeCell ref="D12:F12"/>
    <mergeCell ref="D13:F13"/>
    <mergeCell ref="D14:F14"/>
    <mergeCell ref="A29:B32"/>
    <mergeCell ref="A27:AB27"/>
    <mergeCell ref="D16:F16"/>
    <mergeCell ref="D17:F17"/>
    <mergeCell ref="D18:F18"/>
    <mergeCell ref="G17:I17"/>
    <mergeCell ref="D15:F15"/>
    <mergeCell ref="D23:F23"/>
    <mergeCell ref="E34:F34"/>
    <mergeCell ref="E35:F35"/>
    <mergeCell ref="D19:F19"/>
    <mergeCell ref="D20:F20"/>
    <mergeCell ref="D21:F21"/>
    <mergeCell ref="D22:F22"/>
    <mergeCell ref="E32:F32"/>
    <mergeCell ref="C31:D32"/>
    <mergeCell ref="C34:D34"/>
    <mergeCell ref="J9:L9"/>
    <mergeCell ref="G10:I10"/>
    <mergeCell ref="C36:D36"/>
    <mergeCell ref="G18:I18"/>
    <mergeCell ref="J18:L18"/>
    <mergeCell ref="G15:I15"/>
    <mergeCell ref="G21:I21"/>
    <mergeCell ref="G22:I22"/>
    <mergeCell ref="G19:I19"/>
    <mergeCell ref="D8:F8"/>
    <mergeCell ref="D9:F9"/>
    <mergeCell ref="D10:F10"/>
    <mergeCell ref="G4:I4"/>
    <mergeCell ref="G7:I7"/>
    <mergeCell ref="D3:F4"/>
    <mergeCell ref="D5:F5"/>
    <mergeCell ref="D6:F6"/>
    <mergeCell ref="D7:F7"/>
    <mergeCell ref="J4:L4"/>
    <mergeCell ref="G3:U3"/>
    <mergeCell ref="E36:F36"/>
    <mergeCell ref="G5:I5"/>
    <mergeCell ref="J5:L5"/>
    <mergeCell ref="G6:I6"/>
    <mergeCell ref="J6:L6"/>
    <mergeCell ref="G8:I8"/>
    <mergeCell ref="J8:L8"/>
    <mergeCell ref="J17:L17"/>
    <mergeCell ref="J7:L7"/>
    <mergeCell ref="G12:I12"/>
    <mergeCell ref="G14:I14"/>
    <mergeCell ref="J12:L12"/>
    <mergeCell ref="J13:L13"/>
    <mergeCell ref="J14:L14"/>
    <mergeCell ref="G13:I13"/>
    <mergeCell ref="J10:L10"/>
    <mergeCell ref="G9:I9"/>
    <mergeCell ref="G11:I11"/>
    <mergeCell ref="J11:L11"/>
    <mergeCell ref="J16:L16"/>
    <mergeCell ref="G16:I16"/>
    <mergeCell ref="G20:I20"/>
    <mergeCell ref="J19:L19"/>
    <mergeCell ref="J20:L20"/>
    <mergeCell ref="J15:L15"/>
    <mergeCell ref="G34:H34"/>
    <mergeCell ref="G35:H35"/>
    <mergeCell ref="G36:H36"/>
    <mergeCell ref="I35:J35"/>
    <mergeCell ref="I34:J34"/>
    <mergeCell ref="I36:J36"/>
    <mergeCell ref="K34:L34"/>
    <mergeCell ref="K36:L36"/>
    <mergeCell ref="K35:L35"/>
    <mergeCell ref="M4:O4"/>
    <mergeCell ref="M5:O5"/>
    <mergeCell ref="M6:O6"/>
    <mergeCell ref="M7:O7"/>
    <mergeCell ref="M8:O8"/>
    <mergeCell ref="M9:O9"/>
    <mergeCell ref="M10:O10"/>
    <mergeCell ref="M20:O20"/>
    <mergeCell ref="M21:O21"/>
    <mergeCell ref="M22:O22"/>
    <mergeCell ref="M15:O15"/>
    <mergeCell ref="M11:O11"/>
    <mergeCell ref="M12:O12"/>
    <mergeCell ref="M13:O13"/>
    <mergeCell ref="M14:O14"/>
    <mergeCell ref="M17:O17"/>
    <mergeCell ref="M19:O19"/>
    <mergeCell ref="M35:N35"/>
    <mergeCell ref="M36:N36"/>
    <mergeCell ref="O34:P34"/>
    <mergeCell ref="O36:P36"/>
    <mergeCell ref="O35:P35"/>
    <mergeCell ref="P22:R22"/>
    <mergeCell ref="P17:R17"/>
    <mergeCell ref="M18:O18"/>
    <mergeCell ref="P5:R5"/>
    <mergeCell ref="P6:R6"/>
    <mergeCell ref="P7:R7"/>
    <mergeCell ref="P8:R8"/>
    <mergeCell ref="P9:R9"/>
    <mergeCell ref="P10:R10"/>
    <mergeCell ref="Q34:R34"/>
    <mergeCell ref="Q31:R32"/>
    <mergeCell ref="S31:T32"/>
    <mergeCell ref="U31:V32"/>
    <mergeCell ref="P18:R18"/>
    <mergeCell ref="P16:R16"/>
    <mergeCell ref="P21:R21"/>
    <mergeCell ref="S4:U4"/>
    <mergeCell ref="S5:U5"/>
    <mergeCell ref="S6:U6"/>
    <mergeCell ref="S7:U7"/>
    <mergeCell ref="S8:U8"/>
    <mergeCell ref="S9:U9"/>
    <mergeCell ref="S10:U10"/>
    <mergeCell ref="P14:R14"/>
    <mergeCell ref="P4:R4"/>
    <mergeCell ref="S21:U21"/>
    <mergeCell ref="P20:R20"/>
    <mergeCell ref="S22:U22"/>
    <mergeCell ref="P13:R13"/>
    <mergeCell ref="S13:U13"/>
    <mergeCell ref="S14:U14"/>
    <mergeCell ref="P15:R15"/>
    <mergeCell ref="S15:U15"/>
    <mergeCell ref="S16:U16"/>
    <mergeCell ref="S18:U18"/>
    <mergeCell ref="S17:U17"/>
    <mergeCell ref="P11:R11"/>
    <mergeCell ref="S11:U11"/>
    <mergeCell ref="S12:U12"/>
    <mergeCell ref="S20:U20"/>
    <mergeCell ref="S19:U19"/>
    <mergeCell ref="P19:R19"/>
    <mergeCell ref="P12:R12"/>
    <mergeCell ref="W34:X34"/>
    <mergeCell ref="W35:X35"/>
    <mergeCell ref="W36:X36"/>
    <mergeCell ref="P23:R23"/>
    <mergeCell ref="S23:U23"/>
    <mergeCell ref="U34:V34"/>
    <mergeCell ref="U35:V35"/>
    <mergeCell ref="C29:X30"/>
    <mergeCell ref="G31:H32"/>
    <mergeCell ref="I31:J32"/>
    <mergeCell ref="U36:V36"/>
    <mergeCell ref="K31:L32"/>
    <mergeCell ref="M31:N32"/>
    <mergeCell ref="O31:P32"/>
    <mergeCell ref="S34:T34"/>
    <mergeCell ref="S35:T35"/>
    <mergeCell ref="S36:T36"/>
    <mergeCell ref="Q35:R35"/>
    <mergeCell ref="Q36:R36"/>
    <mergeCell ref="M34:N34"/>
    <mergeCell ref="Z31:Z32"/>
    <mergeCell ref="V4:X4"/>
    <mergeCell ref="V5:X5"/>
    <mergeCell ref="V6:X6"/>
    <mergeCell ref="V7:X7"/>
    <mergeCell ref="V8:X8"/>
    <mergeCell ref="V9:X9"/>
    <mergeCell ref="V10:X10"/>
    <mergeCell ref="W31:X32"/>
    <mergeCell ref="V20:X20"/>
    <mergeCell ref="V12:X12"/>
    <mergeCell ref="V13:X13"/>
    <mergeCell ref="V14:X14"/>
    <mergeCell ref="V15:X15"/>
    <mergeCell ref="Z29:Z30"/>
    <mergeCell ref="V23:X23"/>
    <mergeCell ref="V3:AB3"/>
    <mergeCell ref="E31:F31"/>
    <mergeCell ref="V21:X21"/>
    <mergeCell ref="V22:X22"/>
    <mergeCell ref="V11:X11"/>
    <mergeCell ref="V17:X17"/>
    <mergeCell ref="V16:X16"/>
    <mergeCell ref="V18:X18"/>
    <mergeCell ref="V19:X19"/>
  </mergeCells>
  <phoneticPr fontId="2"/>
  <pageMargins left="0.41" right="0.38" top="0.39370078740157483" bottom="0.24" header="0.31" footer="0.32"/>
  <pageSetup paperSize="9"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zoomScaleNormal="100" workbookViewId="0"/>
  </sheetViews>
  <sheetFormatPr defaultRowHeight="13.5" x14ac:dyDescent="0.15"/>
  <cols>
    <col min="1" max="2" width="0.875" customWidth="1"/>
    <col min="3" max="3" width="11.625" customWidth="1"/>
    <col min="4" max="4" width="12.625" customWidth="1"/>
    <col min="5" max="5" width="1.625" customWidth="1"/>
    <col min="6" max="6" width="2.5" hidden="1" customWidth="1"/>
    <col min="7" max="7" width="10" customWidth="1"/>
    <col min="8" max="8" width="6.625" customWidth="1"/>
    <col min="9" max="9" width="4.125" customWidth="1"/>
    <col min="10" max="10" width="3.625" customWidth="1"/>
    <col min="11" max="11" width="6.625" customWidth="1"/>
    <col min="12" max="12" width="6.125" customWidth="1"/>
    <col min="13" max="13" width="3.625" customWidth="1"/>
    <col min="14" max="14" width="6.625" customWidth="1"/>
    <col min="15" max="15" width="3.625" customWidth="1"/>
    <col min="16" max="16" width="6.625" customWidth="1"/>
    <col min="17" max="18" width="3.625" customWidth="1"/>
    <col min="19" max="20" width="6.625" customWidth="1"/>
    <col min="21" max="21" width="3.625" customWidth="1"/>
    <col min="22" max="22" width="8.125" customWidth="1"/>
    <col min="23" max="23" width="2.125" customWidth="1"/>
    <col min="24" max="24" width="3.625" customWidth="1"/>
    <col min="25" max="25" width="6.625" customWidth="1"/>
  </cols>
  <sheetData>
    <row r="1" spans="1:25" ht="21.75" customHeight="1" x14ac:dyDescent="0.2">
      <c r="F1" s="544" t="s">
        <v>128</v>
      </c>
      <c r="G1" s="544"/>
      <c r="H1" s="544"/>
      <c r="I1" s="544"/>
      <c r="J1" s="544"/>
      <c r="K1" s="544"/>
      <c r="L1" s="544"/>
      <c r="M1" s="544"/>
      <c r="N1" s="544"/>
      <c r="O1" s="544"/>
      <c r="P1" s="544"/>
      <c r="Q1" s="544"/>
      <c r="R1" s="544"/>
      <c r="S1" s="544"/>
      <c r="T1" s="544"/>
      <c r="U1" s="544"/>
      <c r="V1" s="26"/>
    </row>
    <row r="2" spans="1:25" ht="21.75" customHeight="1" x14ac:dyDescent="0.2">
      <c r="F2" s="573" t="s">
        <v>137</v>
      </c>
      <c r="G2" s="573"/>
      <c r="H2" s="573"/>
      <c r="I2" s="573"/>
      <c r="J2" s="573"/>
      <c r="K2" s="573"/>
      <c r="L2" s="573"/>
      <c r="M2" s="573"/>
      <c r="N2" s="573"/>
      <c r="O2" s="573"/>
      <c r="P2" s="573"/>
      <c r="Q2" s="573"/>
      <c r="R2" s="573"/>
      <c r="S2" s="573"/>
      <c r="T2" s="573"/>
      <c r="U2" s="573"/>
      <c r="V2" s="29"/>
    </row>
    <row r="3" spans="1:25" ht="10.5" customHeight="1" thickBot="1" x14ac:dyDescent="0.25"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</row>
    <row r="4" spans="1:25" ht="20.25" customHeight="1" x14ac:dyDescent="0.15">
      <c r="A4" s="478" t="s">
        <v>121</v>
      </c>
      <c r="B4" s="511"/>
      <c r="C4" s="511"/>
      <c r="D4" s="511"/>
      <c r="E4" s="511"/>
      <c r="F4" s="466"/>
      <c r="G4" s="487" t="s">
        <v>150</v>
      </c>
      <c r="H4" s="476"/>
      <c r="I4" s="476"/>
      <c r="J4" s="476"/>
      <c r="K4" s="476"/>
      <c r="L4" s="476"/>
      <c r="M4" s="476"/>
      <c r="N4" s="476"/>
      <c r="O4" s="476"/>
      <c r="P4" s="487" t="s">
        <v>151</v>
      </c>
      <c r="Q4" s="476"/>
      <c r="R4" s="476"/>
      <c r="S4" s="476"/>
      <c r="T4" s="476"/>
      <c r="U4" s="476"/>
      <c r="V4" s="476"/>
      <c r="W4" s="476"/>
      <c r="X4" s="476"/>
      <c r="Y4" s="488"/>
    </row>
    <row r="5" spans="1:25" ht="16.5" customHeight="1" x14ac:dyDescent="0.15">
      <c r="A5" s="523"/>
      <c r="B5" s="525"/>
      <c r="C5" s="525"/>
      <c r="D5" s="525"/>
      <c r="E5" s="525"/>
      <c r="F5" s="524"/>
      <c r="G5" s="574" t="s">
        <v>84</v>
      </c>
      <c r="H5" s="493" t="s">
        <v>124</v>
      </c>
      <c r="I5" s="494"/>
      <c r="J5" s="493" t="s">
        <v>248</v>
      </c>
      <c r="K5" s="494"/>
      <c r="L5" s="493" t="s">
        <v>249</v>
      </c>
      <c r="M5" s="494"/>
      <c r="N5" s="493" t="s">
        <v>125</v>
      </c>
      <c r="O5" s="494"/>
      <c r="P5" s="493" t="s">
        <v>84</v>
      </c>
      <c r="Q5" s="494"/>
      <c r="R5" s="493" t="s">
        <v>124</v>
      </c>
      <c r="S5" s="494"/>
      <c r="T5" s="493" t="s">
        <v>248</v>
      </c>
      <c r="U5" s="494"/>
      <c r="V5" s="493" t="s">
        <v>249</v>
      </c>
      <c r="W5" s="494"/>
      <c r="X5" s="493" t="s">
        <v>125</v>
      </c>
      <c r="Y5" s="575"/>
    </row>
    <row r="6" spans="1:25" ht="15.75" customHeight="1" x14ac:dyDescent="0.15">
      <c r="A6" s="479" t="s">
        <v>122</v>
      </c>
      <c r="B6" s="499"/>
      <c r="C6" s="499"/>
      <c r="D6" s="499"/>
      <c r="E6" s="499"/>
      <c r="F6" s="468"/>
      <c r="G6" s="464"/>
      <c r="H6" s="467" t="s">
        <v>127</v>
      </c>
      <c r="I6" s="468"/>
      <c r="J6" s="467"/>
      <c r="K6" s="468"/>
      <c r="L6" s="467"/>
      <c r="M6" s="468"/>
      <c r="N6" s="467"/>
      <c r="O6" s="468"/>
      <c r="P6" s="467"/>
      <c r="Q6" s="468"/>
      <c r="R6" s="467" t="s">
        <v>317</v>
      </c>
      <c r="S6" s="468"/>
      <c r="T6" s="467"/>
      <c r="U6" s="468"/>
      <c r="V6" s="467"/>
      <c r="W6" s="468"/>
      <c r="X6" s="467"/>
      <c r="Y6" s="576"/>
    </row>
    <row r="7" spans="1:25" ht="7.5" customHeight="1" x14ac:dyDescent="0.15">
      <c r="A7" s="11"/>
      <c r="B7" s="12"/>
      <c r="C7" s="12"/>
      <c r="D7" s="12"/>
      <c r="E7" s="12"/>
      <c r="F7" s="12"/>
      <c r="G7" s="15"/>
      <c r="H7" s="30"/>
      <c r="I7" s="22"/>
      <c r="J7" s="30"/>
      <c r="K7" s="22"/>
      <c r="L7" s="30"/>
      <c r="M7" s="22"/>
      <c r="N7" s="30"/>
      <c r="O7" s="22"/>
      <c r="P7" s="23"/>
      <c r="Q7" s="22"/>
      <c r="R7" s="30"/>
      <c r="S7" s="21"/>
      <c r="T7" s="23"/>
      <c r="U7" s="22"/>
      <c r="V7" s="30"/>
      <c r="W7" s="21"/>
      <c r="X7" s="23"/>
      <c r="Y7" s="13"/>
    </row>
    <row r="8" spans="1:25" ht="17.100000000000001" customHeight="1" x14ac:dyDescent="0.15">
      <c r="A8" s="551" t="s">
        <v>220</v>
      </c>
      <c r="B8" s="552"/>
      <c r="C8" s="552"/>
      <c r="D8" s="552"/>
      <c r="E8" s="552"/>
      <c r="F8" s="552"/>
      <c r="G8" s="224">
        <v>123</v>
      </c>
      <c r="H8" s="539">
        <v>60</v>
      </c>
      <c r="I8" s="542"/>
      <c r="J8" s="539">
        <v>27</v>
      </c>
      <c r="K8" s="542">
        <v>27</v>
      </c>
      <c r="L8" s="539">
        <v>10</v>
      </c>
      <c r="M8" s="542">
        <v>10</v>
      </c>
      <c r="N8" s="539">
        <v>26</v>
      </c>
      <c r="O8" s="542">
        <v>26</v>
      </c>
      <c r="P8" s="539">
        <v>3128</v>
      </c>
      <c r="Q8" s="541">
        <v>3128</v>
      </c>
      <c r="R8" s="539">
        <v>78</v>
      </c>
      <c r="S8" s="541"/>
      <c r="T8" s="539">
        <v>422</v>
      </c>
      <c r="U8" s="541">
        <v>422</v>
      </c>
      <c r="V8" s="539">
        <v>381</v>
      </c>
      <c r="W8" s="541">
        <v>381</v>
      </c>
      <c r="X8" s="539">
        <v>2247</v>
      </c>
      <c r="Y8" s="540">
        <v>2247</v>
      </c>
    </row>
    <row r="9" spans="1:25" ht="17.100000000000001" customHeight="1" x14ac:dyDescent="0.15">
      <c r="A9" s="11"/>
      <c r="B9" s="12"/>
      <c r="C9" s="550" t="s">
        <v>145</v>
      </c>
      <c r="D9" s="550"/>
      <c r="E9" s="5"/>
      <c r="F9" s="45"/>
      <c r="G9" s="224">
        <v>54</v>
      </c>
      <c r="H9" s="539">
        <v>4</v>
      </c>
      <c r="I9" s="542">
        <v>4</v>
      </c>
      <c r="J9" s="539">
        <v>23</v>
      </c>
      <c r="K9" s="542">
        <v>23</v>
      </c>
      <c r="L9" s="539">
        <v>7</v>
      </c>
      <c r="M9" s="542">
        <v>7</v>
      </c>
      <c r="N9" s="539">
        <v>20</v>
      </c>
      <c r="O9" s="542">
        <v>20</v>
      </c>
      <c r="P9" s="539">
        <v>2463</v>
      </c>
      <c r="Q9" s="541">
        <v>2463</v>
      </c>
      <c r="R9" s="539">
        <v>12</v>
      </c>
      <c r="S9" s="541">
        <v>12</v>
      </c>
      <c r="T9" s="539">
        <v>380</v>
      </c>
      <c r="U9" s="541">
        <v>380</v>
      </c>
      <c r="V9" s="539">
        <v>260</v>
      </c>
      <c r="W9" s="541">
        <v>260</v>
      </c>
      <c r="X9" s="539">
        <v>1811</v>
      </c>
      <c r="Y9" s="540">
        <v>1811</v>
      </c>
    </row>
    <row r="10" spans="1:25" ht="17.100000000000001" customHeight="1" x14ac:dyDescent="0.15">
      <c r="A10" s="43"/>
      <c r="B10" s="44"/>
      <c r="C10" s="550" t="s">
        <v>149</v>
      </c>
      <c r="D10" s="550"/>
      <c r="E10" s="49"/>
      <c r="F10" s="45"/>
      <c r="G10" s="224">
        <v>15</v>
      </c>
      <c r="H10" s="539">
        <v>6</v>
      </c>
      <c r="I10" s="542">
        <v>6</v>
      </c>
      <c r="J10" s="539">
        <v>3</v>
      </c>
      <c r="K10" s="542">
        <v>3</v>
      </c>
      <c r="L10" s="539">
        <v>3</v>
      </c>
      <c r="M10" s="542">
        <v>3</v>
      </c>
      <c r="N10" s="539">
        <v>3</v>
      </c>
      <c r="O10" s="542">
        <v>3</v>
      </c>
      <c r="P10" s="539">
        <v>390</v>
      </c>
      <c r="Q10" s="541">
        <v>390</v>
      </c>
      <c r="R10" s="539">
        <v>13</v>
      </c>
      <c r="S10" s="541">
        <v>13</v>
      </c>
      <c r="T10" s="539">
        <v>36</v>
      </c>
      <c r="U10" s="541">
        <v>36</v>
      </c>
      <c r="V10" s="539">
        <v>121</v>
      </c>
      <c r="W10" s="541">
        <v>121</v>
      </c>
      <c r="X10" s="539">
        <v>220</v>
      </c>
      <c r="Y10" s="540">
        <v>220</v>
      </c>
    </row>
    <row r="11" spans="1:25" ht="17.100000000000001" customHeight="1" x14ac:dyDescent="0.15">
      <c r="A11" s="43"/>
      <c r="B11" s="44"/>
      <c r="C11" s="550" t="s">
        <v>146</v>
      </c>
      <c r="D11" s="550"/>
      <c r="E11" s="49"/>
      <c r="F11" s="44"/>
      <c r="G11" s="224">
        <v>4</v>
      </c>
      <c r="H11" s="539" t="s">
        <v>251</v>
      </c>
      <c r="I11" s="542" t="s">
        <v>251</v>
      </c>
      <c r="J11" s="539">
        <v>1</v>
      </c>
      <c r="K11" s="542">
        <v>1</v>
      </c>
      <c r="L11" s="539" t="s">
        <v>251</v>
      </c>
      <c r="M11" s="542" t="s">
        <v>251</v>
      </c>
      <c r="N11" s="539">
        <v>3</v>
      </c>
      <c r="O11" s="542">
        <v>3</v>
      </c>
      <c r="P11" s="539">
        <v>222</v>
      </c>
      <c r="Q11" s="541">
        <v>222</v>
      </c>
      <c r="R11" s="539" t="s">
        <v>251</v>
      </c>
      <c r="S11" s="541" t="s">
        <v>251</v>
      </c>
      <c r="T11" s="539">
        <v>6</v>
      </c>
      <c r="U11" s="541">
        <v>6</v>
      </c>
      <c r="V11" s="539" t="s">
        <v>251</v>
      </c>
      <c r="W11" s="541" t="s">
        <v>251</v>
      </c>
      <c r="X11" s="539">
        <v>216</v>
      </c>
      <c r="Y11" s="540">
        <v>216</v>
      </c>
    </row>
    <row r="12" spans="1:25" ht="17.100000000000001" customHeight="1" x14ac:dyDescent="0.15">
      <c r="A12" s="43"/>
      <c r="B12" s="44"/>
      <c r="C12" s="550" t="s">
        <v>147</v>
      </c>
      <c r="D12" s="550"/>
      <c r="E12" s="49"/>
      <c r="F12" s="44"/>
      <c r="G12" s="224" t="s">
        <v>251</v>
      </c>
      <c r="H12" s="539" t="s">
        <v>251</v>
      </c>
      <c r="I12" s="542" t="s">
        <v>251</v>
      </c>
      <c r="J12" s="539" t="s">
        <v>251</v>
      </c>
      <c r="K12" s="542" t="s">
        <v>251</v>
      </c>
      <c r="L12" s="539" t="s">
        <v>251</v>
      </c>
      <c r="M12" s="542" t="s">
        <v>251</v>
      </c>
      <c r="N12" s="539" t="s">
        <v>251</v>
      </c>
      <c r="O12" s="542" t="s">
        <v>251</v>
      </c>
      <c r="P12" s="539" t="s">
        <v>251</v>
      </c>
      <c r="Q12" s="541" t="s">
        <v>251</v>
      </c>
      <c r="R12" s="539" t="s">
        <v>251</v>
      </c>
      <c r="S12" s="541" t="s">
        <v>251</v>
      </c>
      <c r="T12" s="539" t="s">
        <v>251</v>
      </c>
      <c r="U12" s="541" t="s">
        <v>251</v>
      </c>
      <c r="V12" s="539" t="s">
        <v>251</v>
      </c>
      <c r="W12" s="541" t="s">
        <v>251</v>
      </c>
      <c r="X12" s="539" t="s">
        <v>251</v>
      </c>
      <c r="Y12" s="540" t="s">
        <v>251</v>
      </c>
    </row>
    <row r="13" spans="1:25" ht="17.100000000000001" customHeight="1" x14ac:dyDescent="0.15">
      <c r="A13" s="43"/>
      <c r="B13" s="44"/>
      <c r="C13" s="550" t="s">
        <v>148</v>
      </c>
      <c r="D13" s="550"/>
      <c r="E13" s="49"/>
      <c r="F13" s="45"/>
      <c r="G13" s="224" t="s">
        <v>251</v>
      </c>
      <c r="H13" s="539" t="s">
        <v>251</v>
      </c>
      <c r="I13" s="542" t="s">
        <v>251</v>
      </c>
      <c r="J13" s="539" t="s">
        <v>251</v>
      </c>
      <c r="K13" s="542" t="s">
        <v>251</v>
      </c>
      <c r="L13" s="539" t="s">
        <v>251</v>
      </c>
      <c r="M13" s="542" t="s">
        <v>251</v>
      </c>
      <c r="N13" s="539" t="s">
        <v>251</v>
      </c>
      <c r="O13" s="542" t="s">
        <v>251</v>
      </c>
      <c r="P13" s="539" t="s">
        <v>251</v>
      </c>
      <c r="Q13" s="541" t="s">
        <v>251</v>
      </c>
      <c r="R13" s="539" t="s">
        <v>251</v>
      </c>
      <c r="S13" s="541" t="s">
        <v>251</v>
      </c>
      <c r="T13" s="539" t="s">
        <v>251</v>
      </c>
      <c r="U13" s="541" t="s">
        <v>251</v>
      </c>
      <c r="V13" s="539" t="s">
        <v>251</v>
      </c>
      <c r="W13" s="541" t="s">
        <v>251</v>
      </c>
      <c r="X13" s="539" t="s">
        <v>251</v>
      </c>
      <c r="Y13" s="540" t="s">
        <v>251</v>
      </c>
    </row>
    <row r="14" spans="1:25" ht="17.100000000000001" customHeight="1" x14ac:dyDescent="0.15">
      <c r="A14" s="43"/>
      <c r="B14" s="44"/>
      <c r="C14" s="550" t="s">
        <v>219</v>
      </c>
      <c r="D14" s="550"/>
      <c r="E14" s="5"/>
      <c r="F14" s="45"/>
      <c r="G14" s="224">
        <v>50</v>
      </c>
      <c r="H14" s="539">
        <v>50</v>
      </c>
      <c r="I14" s="542">
        <v>50</v>
      </c>
      <c r="J14" s="539" t="s">
        <v>251</v>
      </c>
      <c r="K14" s="542" t="s">
        <v>251</v>
      </c>
      <c r="L14" s="539" t="s">
        <v>251</v>
      </c>
      <c r="M14" s="542" t="s">
        <v>251</v>
      </c>
      <c r="N14" s="539" t="s">
        <v>251</v>
      </c>
      <c r="O14" s="542" t="s">
        <v>251</v>
      </c>
      <c r="P14" s="539">
        <v>53</v>
      </c>
      <c r="Q14" s="541">
        <v>53</v>
      </c>
      <c r="R14" s="539">
        <v>53</v>
      </c>
      <c r="S14" s="541">
        <v>53</v>
      </c>
      <c r="T14" s="539" t="s">
        <v>251</v>
      </c>
      <c r="U14" s="541" t="s">
        <v>251</v>
      </c>
      <c r="V14" s="539" t="s">
        <v>251</v>
      </c>
      <c r="W14" s="541" t="s">
        <v>251</v>
      </c>
      <c r="X14" s="539" t="s">
        <v>251</v>
      </c>
      <c r="Y14" s="540" t="s">
        <v>251</v>
      </c>
    </row>
    <row r="15" spans="1:25" ht="7.5" customHeight="1" thickBot="1" x14ac:dyDescent="0.2">
      <c r="A15" s="6"/>
      <c r="B15" s="7"/>
      <c r="C15" s="7"/>
      <c r="D15" s="7"/>
      <c r="E15" s="7"/>
      <c r="F15" s="7"/>
      <c r="G15" s="207"/>
      <c r="H15" s="225"/>
      <c r="I15" s="226"/>
      <c r="J15" s="225"/>
      <c r="K15" s="226"/>
      <c r="L15" s="225"/>
      <c r="M15" s="226"/>
      <c r="N15" s="225"/>
      <c r="O15" s="226"/>
      <c r="P15" s="225"/>
      <c r="Q15" s="226"/>
      <c r="R15" s="225"/>
      <c r="S15" s="226"/>
      <c r="T15" s="225"/>
      <c r="U15" s="226"/>
      <c r="V15" s="225"/>
      <c r="W15" s="226"/>
      <c r="X15" s="225"/>
      <c r="Y15" s="227"/>
    </row>
    <row r="18" spans="1:25" ht="21.75" customHeight="1" x14ac:dyDescent="0.2">
      <c r="F18" s="544" t="s">
        <v>136</v>
      </c>
      <c r="G18" s="544"/>
      <c r="H18" s="544"/>
      <c r="I18" s="544"/>
      <c r="J18" s="544"/>
      <c r="K18" s="544"/>
      <c r="L18" s="544"/>
      <c r="M18" s="544"/>
      <c r="N18" s="544"/>
      <c r="O18" s="544"/>
      <c r="P18" s="544"/>
      <c r="Q18" s="544"/>
      <c r="R18" s="544"/>
      <c r="S18" s="544"/>
      <c r="T18" s="544"/>
    </row>
    <row r="19" spans="1:25" ht="21.75" customHeight="1" x14ac:dyDescent="0.2">
      <c r="F19" s="544" t="s">
        <v>326</v>
      </c>
      <c r="G19" s="544"/>
      <c r="H19" s="544"/>
      <c r="I19" s="544"/>
      <c r="J19" s="544"/>
      <c r="K19" s="544"/>
      <c r="L19" s="544"/>
      <c r="M19" s="544"/>
      <c r="N19" s="544"/>
      <c r="O19" s="544"/>
      <c r="P19" s="544"/>
      <c r="Q19" s="544"/>
      <c r="R19" s="544"/>
      <c r="S19" s="544"/>
      <c r="T19" s="544"/>
    </row>
    <row r="20" spans="1:25" ht="10.5" customHeight="1" thickBot="1" x14ac:dyDescent="0.2"/>
    <row r="21" spans="1:25" ht="15.75" customHeight="1" x14ac:dyDescent="0.15">
      <c r="A21" s="553"/>
      <c r="B21" s="554"/>
      <c r="C21" s="554"/>
      <c r="D21" s="554"/>
      <c r="E21" s="555"/>
      <c r="F21" s="560" t="s">
        <v>89</v>
      </c>
      <c r="G21" s="560"/>
      <c r="H21" s="559" t="s">
        <v>129</v>
      </c>
      <c r="I21" s="560"/>
      <c r="J21" s="571"/>
      <c r="K21" s="565" t="s">
        <v>117</v>
      </c>
      <c r="L21" s="565"/>
      <c r="M21" s="567" t="s">
        <v>131</v>
      </c>
      <c r="N21" s="565"/>
      <c r="O21" s="568"/>
      <c r="P21" s="565" t="s">
        <v>118</v>
      </c>
      <c r="Q21" s="565"/>
      <c r="R21" s="565"/>
      <c r="S21" s="567" t="s">
        <v>130</v>
      </c>
      <c r="T21" s="568"/>
      <c r="U21" s="565" t="s">
        <v>140</v>
      </c>
      <c r="V21" s="565"/>
      <c r="W21" s="559" t="s">
        <v>132</v>
      </c>
      <c r="X21" s="560"/>
      <c r="Y21" s="561"/>
    </row>
    <row r="22" spans="1:25" ht="15.75" customHeight="1" x14ac:dyDescent="0.15">
      <c r="A22" s="556"/>
      <c r="B22" s="557"/>
      <c r="C22" s="557"/>
      <c r="D22" s="557"/>
      <c r="E22" s="558"/>
      <c r="F22" s="563"/>
      <c r="G22" s="563"/>
      <c r="H22" s="562" t="s">
        <v>316</v>
      </c>
      <c r="I22" s="563"/>
      <c r="J22" s="572"/>
      <c r="K22" s="566"/>
      <c r="L22" s="566"/>
      <c r="M22" s="569"/>
      <c r="N22" s="566"/>
      <c r="O22" s="570"/>
      <c r="P22" s="566"/>
      <c r="Q22" s="566"/>
      <c r="R22" s="566"/>
      <c r="S22" s="569"/>
      <c r="T22" s="570"/>
      <c r="U22" s="566"/>
      <c r="V22" s="566"/>
      <c r="W22" s="562"/>
      <c r="X22" s="563"/>
      <c r="Y22" s="564"/>
    </row>
    <row r="23" spans="1:25" ht="7.5" customHeight="1" x14ac:dyDescent="0.15">
      <c r="A23" s="11"/>
      <c r="B23" s="12"/>
      <c r="C23" s="12"/>
      <c r="D23" s="12"/>
      <c r="E23" s="22"/>
      <c r="F23" s="12"/>
      <c r="G23" s="12"/>
      <c r="H23" s="23"/>
      <c r="I23" s="12"/>
      <c r="J23" s="21"/>
      <c r="K23" s="12"/>
      <c r="L23" s="12"/>
      <c r="M23" s="23"/>
      <c r="N23" s="12"/>
      <c r="O23" s="21"/>
      <c r="P23" s="23"/>
      <c r="Q23" s="12"/>
      <c r="R23" s="21"/>
      <c r="S23" s="23"/>
      <c r="T23" s="21"/>
      <c r="U23" s="12"/>
      <c r="V23" s="12"/>
      <c r="W23" s="23"/>
      <c r="X23" s="12"/>
      <c r="Y23" s="13"/>
    </row>
    <row r="24" spans="1:25" ht="17.100000000000001" customHeight="1" x14ac:dyDescent="0.15">
      <c r="A24" s="47"/>
      <c r="B24" s="5"/>
      <c r="C24" s="550" t="s">
        <v>318</v>
      </c>
      <c r="D24" s="550"/>
      <c r="E24" s="48"/>
      <c r="F24" s="187">
        <v>85245</v>
      </c>
      <c r="G24" s="187">
        <v>85245</v>
      </c>
      <c r="H24" s="533">
        <v>41283</v>
      </c>
      <c r="I24" s="535"/>
      <c r="J24" s="535"/>
      <c r="K24" s="533">
        <v>18710</v>
      </c>
      <c r="L24" s="534">
        <v>18710</v>
      </c>
      <c r="M24" s="535">
        <v>12040</v>
      </c>
      <c r="N24" s="535">
        <v>12040</v>
      </c>
      <c r="O24" s="534">
        <v>12040</v>
      </c>
      <c r="P24" s="535">
        <v>9703</v>
      </c>
      <c r="Q24" s="535">
        <v>9703</v>
      </c>
      <c r="R24" s="534">
        <v>9703</v>
      </c>
      <c r="S24" s="535">
        <v>2717</v>
      </c>
      <c r="T24" s="535">
        <v>2717</v>
      </c>
      <c r="U24" s="533">
        <v>623</v>
      </c>
      <c r="V24" s="534">
        <v>623</v>
      </c>
      <c r="W24" s="533">
        <v>169</v>
      </c>
      <c r="X24" s="535">
        <v>169</v>
      </c>
      <c r="Y24" s="543">
        <v>169</v>
      </c>
    </row>
    <row r="25" spans="1:25" ht="17.100000000000001" customHeight="1" x14ac:dyDescent="0.15">
      <c r="A25" s="47"/>
      <c r="B25" s="5"/>
      <c r="C25" s="550" t="s">
        <v>319</v>
      </c>
      <c r="D25" s="550"/>
      <c r="E25" s="48"/>
      <c r="F25" s="187">
        <v>172744</v>
      </c>
      <c r="G25" s="187">
        <v>172744</v>
      </c>
      <c r="H25" s="533">
        <v>41669</v>
      </c>
      <c r="I25" s="535">
        <v>41669</v>
      </c>
      <c r="J25" s="535">
        <v>41669</v>
      </c>
      <c r="K25" s="533">
        <v>37504</v>
      </c>
      <c r="L25" s="534">
        <v>37504</v>
      </c>
      <c r="M25" s="535">
        <v>36170</v>
      </c>
      <c r="N25" s="535">
        <v>36170</v>
      </c>
      <c r="O25" s="534">
        <v>36170</v>
      </c>
      <c r="P25" s="535">
        <v>38836</v>
      </c>
      <c r="Q25" s="535">
        <v>38836</v>
      </c>
      <c r="R25" s="534">
        <v>38836</v>
      </c>
      <c r="S25" s="535">
        <v>13602</v>
      </c>
      <c r="T25" s="535">
        <v>13602</v>
      </c>
      <c r="U25" s="533">
        <v>3742</v>
      </c>
      <c r="V25" s="534">
        <v>3742</v>
      </c>
      <c r="W25" s="533">
        <v>1221</v>
      </c>
      <c r="X25" s="535">
        <v>1221</v>
      </c>
      <c r="Y25" s="543">
        <v>1221</v>
      </c>
    </row>
    <row r="26" spans="1:25" ht="17.100000000000001" customHeight="1" x14ac:dyDescent="0.15">
      <c r="A26" s="47"/>
      <c r="B26" s="5"/>
      <c r="C26" s="550" t="s">
        <v>320</v>
      </c>
      <c r="D26" s="550"/>
      <c r="E26" s="48"/>
      <c r="F26" s="187">
        <v>172177</v>
      </c>
      <c r="G26" s="187">
        <v>172177</v>
      </c>
      <c r="H26" s="533">
        <v>41283</v>
      </c>
      <c r="I26" s="535">
        <v>41283</v>
      </c>
      <c r="J26" s="535">
        <v>41283</v>
      </c>
      <c r="K26" s="533">
        <v>37420</v>
      </c>
      <c r="L26" s="534">
        <v>37420</v>
      </c>
      <c r="M26" s="535">
        <v>36120</v>
      </c>
      <c r="N26" s="535">
        <v>36120</v>
      </c>
      <c r="O26" s="534">
        <v>36120</v>
      </c>
      <c r="P26" s="535">
        <v>38812</v>
      </c>
      <c r="Q26" s="535">
        <v>38812</v>
      </c>
      <c r="R26" s="534">
        <v>38812</v>
      </c>
      <c r="S26" s="535">
        <v>13585</v>
      </c>
      <c r="T26" s="535">
        <v>13585</v>
      </c>
      <c r="U26" s="533">
        <v>3738</v>
      </c>
      <c r="V26" s="534">
        <v>3738</v>
      </c>
      <c r="W26" s="533">
        <v>1219</v>
      </c>
      <c r="X26" s="535">
        <v>1219</v>
      </c>
      <c r="Y26" s="543">
        <v>1219</v>
      </c>
    </row>
    <row r="27" spans="1:25" ht="10.5" customHeight="1" x14ac:dyDescent="0.15">
      <c r="A27" s="50"/>
      <c r="B27" s="42"/>
      <c r="C27" s="42"/>
      <c r="D27" s="42"/>
      <c r="E27" s="40"/>
      <c r="F27" s="228"/>
      <c r="G27" s="228"/>
      <c r="H27" s="198"/>
      <c r="I27" s="228"/>
      <c r="J27" s="228"/>
      <c r="K27" s="198"/>
      <c r="L27" s="229"/>
      <c r="M27" s="228"/>
      <c r="N27" s="228"/>
      <c r="O27" s="229"/>
      <c r="P27" s="198"/>
      <c r="Q27" s="228"/>
      <c r="R27" s="229"/>
      <c r="S27" s="198"/>
      <c r="T27" s="228"/>
      <c r="U27" s="198"/>
      <c r="V27" s="229"/>
      <c r="W27" s="198"/>
      <c r="X27" s="228"/>
      <c r="Y27" s="230"/>
    </row>
    <row r="28" spans="1:25" ht="17.100000000000001" customHeight="1" x14ac:dyDescent="0.15">
      <c r="A28" s="50" t="s">
        <v>139</v>
      </c>
      <c r="B28" s="42"/>
      <c r="C28" s="42"/>
      <c r="D28" s="42"/>
      <c r="E28" s="40"/>
      <c r="F28" s="228"/>
      <c r="G28" s="228"/>
      <c r="H28" s="198"/>
      <c r="I28" s="228"/>
      <c r="J28" s="228"/>
      <c r="K28" s="198"/>
      <c r="L28" s="229"/>
      <c r="M28" s="228"/>
      <c r="N28" s="228"/>
      <c r="O28" s="229"/>
      <c r="P28" s="198"/>
      <c r="Q28" s="228"/>
      <c r="R28" s="229"/>
      <c r="S28" s="198"/>
      <c r="T28" s="228"/>
      <c r="U28" s="198"/>
      <c r="V28" s="229"/>
      <c r="W28" s="198"/>
      <c r="X28" s="228"/>
      <c r="Y28" s="230"/>
    </row>
    <row r="29" spans="1:25" ht="17.100000000000001" customHeight="1" x14ac:dyDescent="0.15">
      <c r="A29" s="245"/>
      <c r="B29" s="546" t="s">
        <v>332</v>
      </c>
      <c r="C29" s="546"/>
      <c r="D29" s="546"/>
      <c r="E29" s="46"/>
      <c r="F29" s="536"/>
      <c r="G29" s="537"/>
      <c r="H29" s="538"/>
      <c r="I29" s="536"/>
      <c r="J29" s="536"/>
      <c r="K29" s="538"/>
      <c r="L29" s="537"/>
      <c r="M29" s="536"/>
      <c r="N29" s="536"/>
      <c r="O29" s="537"/>
      <c r="P29" s="538"/>
      <c r="Q29" s="536"/>
      <c r="R29" s="537"/>
      <c r="S29" s="538"/>
      <c r="T29" s="536"/>
      <c r="U29" s="538"/>
      <c r="V29" s="537"/>
      <c r="W29" s="538"/>
      <c r="X29" s="536"/>
      <c r="Y29" s="545"/>
    </row>
    <row r="30" spans="1:25" ht="17.100000000000001" customHeight="1" x14ac:dyDescent="0.15">
      <c r="A30" s="52"/>
      <c r="B30" s="246"/>
      <c r="C30" s="550" t="s">
        <v>321</v>
      </c>
      <c r="D30" s="550"/>
      <c r="E30" s="48"/>
      <c r="F30" s="187">
        <v>5260</v>
      </c>
      <c r="G30" s="187">
        <v>5260</v>
      </c>
      <c r="H30" s="548" t="s">
        <v>251</v>
      </c>
      <c r="I30" s="549"/>
      <c r="J30" s="549"/>
      <c r="K30" s="533">
        <v>150</v>
      </c>
      <c r="L30" s="534"/>
      <c r="M30" s="535">
        <v>2322</v>
      </c>
      <c r="N30" s="535"/>
      <c r="O30" s="535"/>
      <c r="P30" s="533">
        <v>1987</v>
      </c>
      <c r="Q30" s="535"/>
      <c r="R30" s="534"/>
      <c r="S30" s="535">
        <v>610</v>
      </c>
      <c r="T30" s="535"/>
      <c r="U30" s="533">
        <v>142</v>
      </c>
      <c r="V30" s="534"/>
      <c r="W30" s="533">
        <v>49</v>
      </c>
      <c r="X30" s="535"/>
      <c r="Y30" s="543"/>
    </row>
    <row r="31" spans="1:25" ht="17.100000000000001" customHeight="1" x14ac:dyDescent="0.15">
      <c r="A31" s="47"/>
      <c r="B31" s="5"/>
      <c r="C31" s="550" t="s">
        <v>322</v>
      </c>
      <c r="D31" s="550"/>
      <c r="E31" s="48"/>
      <c r="F31" s="187">
        <v>19489</v>
      </c>
      <c r="G31" s="187">
        <v>19489</v>
      </c>
      <c r="H31" s="548" t="s">
        <v>251</v>
      </c>
      <c r="I31" s="549" t="s">
        <v>251</v>
      </c>
      <c r="J31" s="549" t="s">
        <v>251</v>
      </c>
      <c r="K31" s="533">
        <v>303</v>
      </c>
      <c r="L31" s="534">
        <v>303</v>
      </c>
      <c r="M31" s="535">
        <v>6970</v>
      </c>
      <c r="N31" s="535">
        <v>6970</v>
      </c>
      <c r="O31" s="535">
        <v>6970</v>
      </c>
      <c r="P31" s="533">
        <v>7952</v>
      </c>
      <c r="Q31" s="535">
        <v>7952</v>
      </c>
      <c r="R31" s="534">
        <v>7952</v>
      </c>
      <c r="S31" s="535">
        <v>3053</v>
      </c>
      <c r="T31" s="535">
        <v>3053</v>
      </c>
      <c r="U31" s="533">
        <v>853</v>
      </c>
      <c r="V31" s="534">
        <v>853</v>
      </c>
      <c r="W31" s="533">
        <v>358</v>
      </c>
      <c r="X31" s="535">
        <v>358</v>
      </c>
      <c r="Y31" s="543">
        <v>358</v>
      </c>
    </row>
    <row r="32" spans="1:25" ht="17.100000000000001" customHeight="1" x14ac:dyDescent="0.15">
      <c r="A32" s="52"/>
      <c r="B32" s="246"/>
      <c r="C32" s="550" t="s">
        <v>334</v>
      </c>
      <c r="D32" s="550"/>
      <c r="E32" s="48"/>
      <c r="F32" s="187">
        <v>6592</v>
      </c>
      <c r="G32" s="187">
        <v>6592</v>
      </c>
      <c r="H32" s="548" t="s">
        <v>251</v>
      </c>
      <c r="I32" s="549" t="s">
        <v>251</v>
      </c>
      <c r="J32" s="549" t="s">
        <v>251</v>
      </c>
      <c r="K32" s="533">
        <v>150</v>
      </c>
      <c r="L32" s="534">
        <v>150</v>
      </c>
      <c r="M32" s="535">
        <v>2346</v>
      </c>
      <c r="N32" s="535">
        <v>2346</v>
      </c>
      <c r="O32" s="535">
        <v>2346</v>
      </c>
      <c r="P32" s="533">
        <v>2881</v>
      </c>
      <c r="Q32" s="535">
        <v>2881</v>
      </c>
      <c r="R32" s="534">
        <v>2881</v>
      </c>
      <c r="S32" s="535">
        <v>928</v>
      </c>
      <c r="T32" s="535">
        <v>928</v>
      </c>
      <c r="U32" s="533">
        <v>211</v>
      </c>
      <c r="V32" s="534">
        <v>211</v>
      </c>
      <c r="W32" s="533">
        <v>76</v>
      </c>
      <c r="X32" s="535">
        <v>76</v>
      </c>
      <c r="Y32" s="543">
        <v>76</v>
      </c>
    </row>
    <row r="33" spans="1:25" ht="10.5" customHeight="1" x14ac:dyDescent="0.15">
      <c r="A33" s="27"/>
      <c r="B33" s="8"/>
      <c r="C33" s="8"/>
      <c r="D33" s="8"/>
      <c r="E33" s="28"/>
      <c r="F33" s="194"/>
      <c r="G33" s="194"/>
      <c r="H33" s="548"/>
      <c r="I33" s="549"/>
      <c r="J33" s="549"/>
      <c r="K33" s="533"/>
      <c r="L33" s="534"/>
      <c r="M33" s="535"/>
      <c r="N33" s="535"/>
      <c r="O33" s="535"/>
      <c r="P33" s="533"/>
      <c r="Q33" s="535"/>
      <c r="R33" s="534"/>
      <c r="S33" s="535"/>
      <c r="T33" s="535"/>
      <c r="U33" s="533"/>
      <c r="V33" s="534"/>
      <c r="W33" s="533"/>
      <c r="X33" s="535"/>
      <c r="Y33" s="543"/>
    </row>
    <row r="34" spans="1:25" ht="17.100000000000001" customHeight="1" x14ac:dyDescent="0.15">
      <c r="A34" s="244"/>
      <c r="B34" s="547" t="s">
        <v>333</v>
      </c>
      <c r="C34" s="547"/>
      <c r="D34" s="547"/>
      <c r="E34" s="51"/>
      <c r="F34" s="194"/>
      <c r="G34" s="194"/>
      <c r="H34" s="548"/>
      <c r="I34" s="549"/>
      <c r="J34" s="549"/>
      <c r="K34" s="533"/>
      <c r="L34" s="534"/>
      <c r="M34" s="535"/>
      <c r="N34" s="535"/>
      <c r="O34" s="535"/>
      <c r="P34" s="533"/>
      <c r="Q34" s="535"/>
      <c r="R34" s="534"/>
      <c r="S34" s="535"/>
      <c r="T34" s="535"/>
      <c r="U34" s="533"/>
      <c r="V34" s="534"/>
      <c r="W34" s="533"/>
      <c r="X34" s="535"/>
      <c r="Y34" s="543"/>
    </row>
    <row r="35" spans="1:25" ht="17.100000000000001" customHeight="1" x14ac:dyDescent="0.15">
      <c r="A35" s="47"/>
      <c r="B35" s="5"/>
      <c r="C35" s="550" t="s">
        <v>321</v>
      </c>
      <c r="D35" s="550"/>
      <c r="E35" s="48"/>
      <c r="F35" s="187">
        <v>13582</v>
      </c>
      <c r="G35" s="187">
        <v>13582</v>
      </c>
      <c r="H35" s="548">
        <v>61</v>
      </c>
      <c r="I35" s="549">
        <v>61</v>
      </c>
      <c r="J35" s="549">
        <v>61</v>
      </c>
      <c r="K35" s="533">
        <v>622</v>
      </c>
      <c r="L35" s="534">
        <v>622</v>
      </c>
      <c r="M35" s="535">
        <v>4647</v>
      </c>
      <c r="N35" s="535">
        <v>4647</v>
      </c>
      <c r="O35" s="535">
        <v>4647</v>
      </c>
      <c r="P35" s="533">
        <v>5755</v>
      </c>
      <c r="Q35" s="535">
        <v>5755</v>
      </c>
      <c r="R35" s="534">
        <v>5755</v>
      </c>
      <c r="S35" s="535">
        <v>1880</v>
      </c>
      <c r="T35" s="535">
        <v>1880</v>
      </c>
      <c r="U35" s="533">
        <v>472</v>
      </c>
      <c r="V35" s="534">
        <v>472</v>
      </c>
      <c r="W35" s="533">
        <v>145</v>
      </c>
      <c r="X35" s="535">
        <v>145</v>
      </c>
      <c r="Y35" s="543">
        <v>145</v>
      </c>
    </row>
    <row r="36" spans="1:25" ht="17.100000000000001" customHeight="1" x14ac:dyDescent="0.15">
      <c r="A36" s="47"/>
      <c r="B36" s="5"/>
      <c r="C36" s="550" t="s">
        <v>322</v>
      </c>
      <c r="D36" s="550"/>
      <c r="E36" s="48"/>
      <c r="F36" s="187">
        <v>51577</v>
      </c>
      <c r="G36" s="187">
        <v>51577</v>
      </c>
      <c r="H36" s="548">
        <v>61</v>
      </c>
      <c r="I36" s="549">
        <v>61</v>
      </c>
      <c r="J36" s="549">
        <v>61</v>
      </c>
      <c r="K36" s="533">
        <v>1250</v>
      </c>
      <c r="L36" s="534">
        <v>1250</v>
      </c>
      <c r="M36" s="535">
        <v>13951</v>
      </c>
      <c r="N36" s="535">
        <v>13951</v>
      </c>
      <c r="O36" s="535">
        <v>13951</v>
      </c>
      <c r="P36" s="533">
        <v>23026</v>
      </c>
      <c r="Q36" s="535">
        <v>23026</v>
      </c>
      <c r="R36" s="534">
        <v>23026</v>
      </c>
      <c r="S36" s="535">
        <v>9403</v>
      </c>
      <c r="T36" s="535">
        <v>9403</v>
      </c>
      <c r="U36" s="533">
        <v>2835</v>
      </c>
      <c r="V36" s="534">
        <v>2835</v>
      </c>
      <c r="W36" s="533">
        <v>1051</v>
      </c>
      <c r="X36" s="535">
        <v>1051</v>
      </c>
      <c r="Y36" s="543">
        <v>1051</v>
      </c>
    </row>
    <row r="37" spans="1:25" ht="17.100000000000001" customHeight="1" x14ac:dyDescent="0.15">
      <c r="A37" s="47"/>
      <c r="B37" s="5"/>
      <c r="C37" s="550" t="s">
        <v>335</v>
      </c>
      <c r="D37" s="550"/>
      <c r="E37" s="48"/>
      <c r="F37" s="187">
        <v>21665</v>
      </c>
      <c r="G37" s="187">
        <v>21665</v>
      </c>
      <c r="H37" s="548">
        <v>61</v>
      </c>
      <c r="I37" s="549">
        <v>61</v>
      </c>
      <c r="J37" s="549">
        <v>61</v>
      </c>
      <c r="K37" s="533">
        <v>624</v>
      </c>
      <c r="L37" s="534">
        <v>624</v>
      </c>
      <c r="M37" s="535">
        <v>4967</v>
      </c>
      <c r="N37" s="535">
        <v>4967</v>
      </c>
      <c r="O37" s="535">
        <v>4967</v>
      </c>
      <c r="P37" s="533">
        <v>10238</v>
      </c>
      <c r="Q37" s="535">
        <v>10238</v>
      </c>
      <c r="R37" s="534">
        <v>10238</v>
      </c>
      <c r="S37" s="535">
        <v>4273</v>
      </c>
      <c r="T37" s="535">
        <v>4273</v>
      </c>
      <c r="U37" s="533">
        <v>1094</v>
      </c>
      <c r="V37" s="534">
        <v>1094</v>
      </c>
      <c r="W37" s="533">
        <v>408</v>
      </c>
      <c r="X37" s="535">
        <v>408</v>
      </c>
      <c r="Y37" s="543">
        <v>408</v>
      </c>
    </row>
    <row r="38" spans="1:25" ht="8.25" customHeight="1" thickBot="1" x14ac:dyDescent="0.2">
      <c r="A38" s="6"/>
      <c r="B38" s="7"/>
      <c r="C38" s="7"/>
      <c r="D38" s="7"/>
      <c r="E38" s="16"/>
      <c r="F38" s="231"/>
      <c r="G38" s="231"/>
      <c r="H38" s="225"/>
      <c r="I38" s="231"/>
      <c r="J38" s="226"/>
      <c r="K38" s="231"/>
      <c r="L38" s="231"/>
      <c r="M38" s="225"/>
      <c r="N38" s="231"/>
      <c r="O38" s="226"/>
      <c r="P38" s="225"/>
      <c r="Q38" s="231"/>
      <c r="R38" s="226"/>
      <c r="S38" s="225"/>
      <c r="T38" s="226"/>
      <c r="U38" s="231"/>
      <c r="V38" s="231"/>
      <c r="W38" s="225"/>
      <c r="X38" s="231"/>
      <c r="Y38" s="227"/>
    </row>
  </sheetData>
  <mergeCells count="196">
    <mergeCell ref="X5:Y6"/>
    <mergeCell ref="J5:K6"/>
    <mergeCell ref="L5:M6"/>
    <mergeCell ref="N5:O6"/>
    <mergeCell ref="T5:U6"/>
    <mergeCell ref="R5:S5"/>
    <mergeCell ref="R6:S6"/>
    <mergeCell ref="V5:W6"/>
    <mergeCell ref="F1:U1"/>
    <mergeCell ref="F2:U2"/>
    <mergeCell ref="H5:I5"/>
    <mergeCell ref="H6:I6"/>
    <mergeCell ref="G4:O4"/>
    <mergeCell ref="A6:F6"/>
    <mergeCell ref="A4:F5"/>
    <mergeCell ref="P5:Q6"/>
    <mergeCell ref="P4:Y4"/>
    <mergeCell ref="G5:G6"/>
    <mergeCell ref="W21:Y22"/>
    <mergeCell ref="F21:G22"/>
    <mergeCell ref="P21:R22"/>
    <mergeCell ref="S21:T22"/>
    <mergeCell ref="H21:J21"/>
    <mergeCell ref="H22:J22"/>
    <mergeCell ref="K21:L22"/>
    <mergeCell ref="M21:O22"/>
    <mergeCell ref="U21:V22"/>
    <mergeCell ref="C11:D11"/>
    <mergeCell ref="C12:D12"/>
    <mergeCell ref="C13:D13"/>
    <mergeCell ref="C14:D14"/>
    <mergeCell ref="A21:E22"/>
    <mergeCell ref="C24:D24"/>
    <mergeCell ref="A8:F8"/>
    <mergeCell ref="C37:D37"/>
    <mergeCell ref="C36:D36"/>
    <mergeCell ref="C30:D30"/>
    <mergeCell ref="F29:G29"/>
    <mergeCell ref="C31:D31"/>
    <mergeCell ref="C32:D32"/>
    <mergeCell ref="C35:D35"/>
    <mergeCell ref="C9:D9"/>
    <mergeCell ref="C10:D10"/>
    <mergeCell ref="H36:J36"/>
    <mergeCell ref="H37:J37"/>
    <mergeCell ref="H30:J30"/>
    <mergeCell ref="H31:J31"/>
    <mergeCell ref="H32:J32"/>
    <mergeCell ref="H33:J33"/>
    <mergeCell ref="H34:J34"/>
    <mergeCell ref="H35:J35"/>
    <mergeCell ref="H24:J24"/>
    <mergeCell ref="H25:J25"/>
    <mergeCell ref="H26:J26"/>
    <mergeCell ref="H29:J29"/>
    <mergeCell ref="B29:D29"/>
    <mergeCell ref="B34:D34"/>
    <mergeCell ref="C25:D25"/>
    <mergeCell ref="C26:D26"/>
    <mergeCell ref="P26:R26"/>
    <mergeCell ref="P29:R29"/>
    <mergeCell ref="K36:L36"/>
    <mergeCell ref="K37:L37"/>
    <mergeCell ref="M34:O34"/>
    <mergeCell ref="M35:O35"/>
    <mergeCell ref="M36:O36"/>
    <mergeCell ref="K35:L35"/>
    <mergeCell ref="M37:O37"/>
    <mergeCell ref="P33:R33"/>
    <mergeCell ref="P36:R36"/>
    <mergeCell ref="P37:R37"/>
    <mergeCell ref="K24:L24"/>
    <mergeCell ref="K25:L25"/>
    <mergeCell ref="K26:L26"/>
    <mergeCell ref="M24:O24"/>
    <mergeCell ref="M25:O25"/>
    <mergeCell ref="M26:O26"/>
    <mergeCell ref="K29:L29"/>
    <mergeCell ref="P35:R35"/>
    <mergeCell ref="P32:R32"/>
    <mergeCell ref="P34:R34"/>
    <mergeCell ref="K30:L30"/>
    <mergeCell ref="K31:L31"/>
    <mergeCell ref="K32:L32"/>
    <mergeCell ref="K34:L34"/>
    <mergeCell ref="M32:O32"/>
    <mergeCell ref="P30:R30"/>
    <mergeCell ref="K33:L33"/>
    <mergeCell ref="M33:O33"/>
    <mergeCell ref="S37:T37"/>
    <mergeCell ref="S32:T32"/>
    <mergeCell ref="S34:T34"/>
    <mergeCell ref="S24:T24"/>
    <mergeCell ref="S25:T25"/>
    <mergeCell ref="S26:T26"/>
    <mergeCell ref="S29:T29"/>
    <mergeCell ref="S33:T33"/>
    <mergeCell ref="S35:T35"/>
    <mergeCell ref="S36:T36"/>
    <mergeCell ref="U32:V32"/>
    <mergeCell ref="U34:V34"/>
    <mergeCell ref="U35:V35"/>
    <mergeCell ref="U36:V36"/>
    <mergeCell ref="W31:Y31"/>
    <mergeCell ref="W32:Y32"/>
    <mergeCell ref="W34:Y34"/>
    <mergeCell ref="W35:Y35"/>
    <mergeCell ref="U31:V31"/>
    <mergeCell ref="U33:V33"/>
    <mergeCell ref="H11:I11"/>
    <mergeCell ref="H12:I12"/>
    <mergeCell ref="W36:Y36"/>
    <mergeCell ref="W33:Y33"/>
    <mergeCell ref="W37:Y37"/>
    <mergeCell ref="F18:T18"/>
    <mergeCell ref="F19:T19"/>
    <mergeCell ref="U37:V37"/>
    <mergeCell ref="W24:Y24"/>
    <mergeCell ref="W25:Y25"/>
    <mergeCell ref="H8:I8"/>
    <mergeCell ref="J8:K8"/>
    <mergeCell ref="L8:M8"/>
    <mergeCell ref="N8:O8"/>
    <mergeCell ref="H9:I9"/>
    <mergeCell ref="H10:I10"/>
    <mergeCell ref="J9:K9"/>
    <mergeCell ref="J10:K10"/>
    <mergeCell ref="J11:K11"/>
    <mergeCell ref="J12:K12"/>
    <mergeCell ref="W30:Y30"/>
    <mergeCell ref="U24:V24"/>
    <mergeCell ref="W26:Y26"/>
    <mergeCell ref="W29:Y29"/>
    <mergeCell ref="P24:R24"/>
    <mergeCell ref="P25:R25"/>
    <mergeCell ref="H13:I13"/>
    <mergeCell ref="H14:I14"/>
    <mergeCell ref="J13:K13"/>
    <mergeCell ref="J14:K14"/>
    <mergeCell ref="L13:M13"/>
    <mergeCell ref="L14:M14"/>
    <mergeCell ref="N14:O14"/>
    <mergeCell ref="L9:M9"/>
    <mergeCell ref="L10:M10"/>
    <mergeCell ref="N9:O9"/>
    <mergeCell ref="N10:O10"/>
    <mergeCell ref="N11:O11"/>
    <mergeCell ref="N12:O12"/>
    <mergeCell ref="L11:M11"/>
    <mergeCell ref="L12:M12"/>
    <mergeCell ref="R8:S8"/>
    <mergeCell ref="T8:U8"/>
    <mergeCell ref="P9:Q9"/>
    <mergeCell ref="T9:U9"/>
    <mergeCell ref="R9:S9"/>
    <mergeCell ref="N13:O13"/>
    <mergeCell ref="R13:S13"/>
    <mergeCell ref="R14:S14"/>
    <mergeCell ref="P10:Q10"/>
    <mergeCell ref="P11:Q11"/>
    <mergeCell ref="P12:Q12"/>
    <mergeCell ref="P13:Q13"/>
    <mergeCell ref="P14:Q14"/>
    <mergeCell ref="R10:S10"/>
    <mergeCell ref="R11:S11"/>
    <mergeCell ref="R12:S12"/>
    <mergeCell ref="V14:W14"/>
    <mergeCell ref="X9:Y9"/>
    <mergeCell ref="T10:U10"/>
    <mergeCell ref="T11:U11"/>
    <mergeCell ref="T12:U12"/>
    <mergeCell ref="T13:U13"/>
    <mergeCell ref="V10:W10"/>
    <mergeCell ref="V11:W11"/>
    <mergeCell ref="V12:W12"/>
    <mergeCell ref="V13:W13"/>
    <mergeCell ref="X14:Y14"/>
    <mergeCell ref="P8:Q8"/>
    <mergeCell ref="X10:Y10"/>
    <mergeCell ref="X11:Y11"/>
    <mergeCell ref="X12:Y12"/>
    <mergeCell ref="X13:Y13"/>
    <mergeCell ref="T14:U14"/>
    <mergeCell ref="V8:W8"/>
    <mergeCell ref="X8:Y8"/>
    <mergeCell ref="V9:W9"/>
    <mergeCell ref="U25:V25"/>
    <mergeCell ref="M30:O30"/>
    <mergeCell ref="M29:O29"/>
    <mergeCell ref="M31:O31"/>
    <mergeCell ref="S30:T30"/>
    <mergeCell ref="S31:T31"/>
    <mergeCell ref="P31:R31"/>
    <mergeCell ref="U26:V26"/>
    <mergeCell ref="U29:V29"/>
    <mergeCell ref="U30:V30"/>
  </mergeCells>
  <phoneticPr fontId="2"/>
  <pageMargins left="0.88" right="0.78740157480314965" top="0.39370078740157483" bottom="0.39370078740157483" header="0.51181102362204722" footer="0.51181102362204722"/>
  <pageSetup paperSize="9" scale="99" orientation="landscape" verticalDpi="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zoomScaleNormal="100" workbookViewId="0"/>
  </sheetViews>
  <sheetFormatPr defaultRowHeight="13.5" x14ac:dyDescent="0.15"/>
  <cols>
    <col min="1" max="1" width="0.875" customWidth="1"/>
    <col min="2" max="2" width="4.125" customWidth="1"/>
    <col min="3" max="3" width="35" customWidth="1"/>
    <col min="4" max="4" width="0.875" customWidth="1"/>
    <col min="5" max="5" width="10" customWidth="1"/>
    <col min="6" max="6" width="11.75" customWidth="1"/>
    <col min="7" max="7" width="9.125" customWidth="1"/>
    <col min="8" max="8" width="9.25" customWidth="1"/>
    <col min="9" max="10" width="8.125" customWidth="1"/>
    <col min="11" max="11" width="8.875" customWidth="1"/>
    <col min="12" max="13" width="8.125" customWidth="1"/>
    <col min="14" max="14" width="8.875" customWidth="1"/>
    <col min="15" max="16" width="10.875" customWidth="1"/>
    <col min="17" max="18" width="8.125" customWidth="1"/>
  </cols>
  <sheetData>
    <row r="1" spans="1:18" ht="20.25" customHeight="1" x14ac:dyDescent="0.15">
      <c r="D1" s="32" t="s">
        <v>327</v>
      </c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8" ht="20.25" customHeight="1" x14ac:dyDescent="0.15">
      <c r="D2" s="32" t="s">
        <v>542</v>
      </c>
    </row>
    <row r="3" spans="1:18" ht="10.5" customHeight="1" thickBot="1" x14ac:dyDescent="0.2"/>
    <row r="4" spans="1:18" x14ac:dyDescent="0.15">
      <c r="A4" s="591" t="s">
        <v>218</v>
      </c>
      <c r="B4" s="592"/>
      <c r="C4" s="593"/>
      <c r="D4" s="593"/>
      <c r="E4" s="590" t="s">
        <v>133</v>
      </c>
      <c r="F4" s="590" t="s">
        <v>134</v>
      </c>
      <c r="G4" s="590" t="s">
        <v>135</v>
      </c>
      <c r="H4" s="610" t="s">
        <v>143</v>
      </c>
      <c r="I4" s="579" t="s">
        <v>138</v>
      </c>
      <c r="J4" s="600"/>
      <c r="K4" s="31"/>
      <c r="L4" s="579" t="s">
        <v>305</v>
      </c>
      <c r="M4" s="600"/>
      <c r="N4" s="41"/>
      <c r="O4" s="600" t="s">
        <v>305</v>
      </c>
      <c r="P4" s="601"/>
      <c r="Q4" s="579" t="s">
        <v>138</v>
      </c>
      <c r="R4" s="580"/>
    </row>
    <row r="5" spans="1:18" x14ac:dyDescent="0.15">
      <c r="A5" s="594"/>
      <c r="B5" s="595"/>
      <c r="C5" s="596"/>
      <c r="D5" s="596"/>
      <c r="E5" s="583"/>
      <c r="F5" s="583"/>
      <c r="G5" s="583"/>
      <c r="H5" s="606"/>
      <c r="I5" s="605" t="s">
        <v>141</v>
      </c>
      <c r="J5" s="605"/>
      <c r="K5" s="605"/>
      <c r="L5" s="605" t="s">
        <v>142</v>
      </c>
      <c r="M5" s="605"/>
      <c r="N5" s="605"/>
      <c r="O5" s="577" t="s">
        <v>144</v>
      </c>
      <c r="P5" s="578"/>
      <c r="Q5" s="581" t="s">
        <v>277</v>
      </c>
      <c r="R5" s="582"/>
    </row>
    <row r="6" spans="1:18" x14ac:dyDescent="0.15">
      <c r="A6" s="594"/>
      <c r="B6" s="595"/>
      <c r="C6" s="596"/>
      <c r="D6" s="596"/>
      <c r="E6" s="583"/>
      <c r="F6" s="583"/>
      <c r="G6" s="583"/>
      <c r="H6" s="606"/>
      <c r="I6" s="583" t="s">
        <v>123</v>
      </c>
      <c r="J6" s="583" t="s">
        <v>126</v>
      </c>
      <c r="K6" s="606" t="s">
        <v>202</v>
      </c>
      <c r="L6" s="583" t="s">
        <v>123</v>
      </c>
      <c r="M6" s="583" t="s">
        <v>126</v>
      </c>
      <c r="N6" s="608" t="s">
        <v>201</v>
      </c>
      <c r="O6" s="602" t="s">
        <v>123</v>
      </c>
      <c r="P6" s="604" t="s">
        <v>126</v>
      </c>
      <c r="Q6" s="583" t="s">
        <v>123</v>
      </c>
      <c r="R6" s="585" t="s">
        <v>126</v>
      </c>
    </row>
    <row r="7" spans="1:18" x14ac:dyDescent="0.15">
      <c r="A7" s="597"/>
      <c r="B7" s="598"/>
      <c r="C7" s="599"/>
      <c r="D7" s="599"/>
      <c r="E7" s="584"/>
      <c r="F7" s="584"/>
      <c r="G7" s="584"/>
      <c r="H7" s="607"/>
      <c r="I7" s="584"/>
      <c r="J7" s="584"/>
      <c r="K7" s="607"/>
      <c r="L7" s="584"/>
      <c r="M7" s="584"/>
      <c r="N7" s="609"/>
      <c r="O7" s="603"/>
      <c r="P7" s="603"/>
      <c r="Q7" s="584"/>
      <c r="R7" s="586"/>
    </row>
    <row r="8" spans="1:18" ht="7.5" customHeight="1" x14ac:dyDescent="0.15">
      <c r="A8" s="34"/>
      <c r="B8" s="35"/>
      <c r="C8" s="35"/>
      <c r="D8" s="36"/>
      <c r="E8" s="37"/>
      <c r="F8" s="37"/>
      <c r="G8" s="37"/>
      <c r="H8" s="38"/>
      <c r="I8" s="37"/>
      <c r="J8" s="37"/>
      <c r="K8" s="38"/>
      <c r="L8" s="37"/>
      <c r="M8" s="37"/>
      <c r="N8" s="38"/>
      <c r="O8" s="39"/>
      <c r="P8" s="186"/>
      <c r="Q8" s="15"/>
      <c r="R8" s="18"/>
    </row>
    <row r="9" spans="1:18" ht="15" customHeight="1" x14ac:dyDescent="0.15">
      <c r="A9" s="460" t="s">
        <v>155</v>
      </c>
      <c r="B9" s="524"/>
      <c r="C9" s="496"/>
      <c r="D9" s="496"/>
      <c r="E9" s="187">
        <v>85245</v>
      </c>
      <c r="F9" s="188">
        <v>172744</v>
      </c>
      <c r="G9" s="188">
        <v>172177</v>
      </c>
      <c r="H9" s="189">
        <v>2.02</v>
      </c>
      <c r="I9" s="188">
        <v>5260</v>
      </c>
      <c r="J9" s="190">
        <v>19489</v>
      </c>
      <c r="K9" s="191">
        <v>6592</v>
      </c>
      <c r="L9" s="191">
        <v>13582</v>
      </c>
      <c r="M9" s="191">
        <v>51577</v>
      </c>
      <c r="N9" s="191">
        <v>21665</v>
      </c>
      <c r="O9" s="191">
        <v>84746</v>
      </c>
      <c r="P9" s="192">
        <v>171435</v>
      </c>
      <c r="Q9" s="191">
        <v>2526</v>
      </c>
      <c r="R9" s="193">
        <v>12042</v>
      </c>
    </row>
    <row r="10" spans="1:18" ht="8.25" customHeight="1" x14ac:dyDescent="0.15">
      <c r="A10" s="460"/>
      <c r="B10" s="524"/>
      <c r="C10" s="496"/>
      <c r="D10" s="496"/>
      <c r="E10" s="194"/>
      <c r="F10" s="195"/>
      <c r="G10" s="195"/>
      <c r="H10" s="196"/>
      <c r="I10" s="197"/>
      <c r="J10" s="197"/>
      <c r="K10" s="197"/>
      <c r="L10" s="197"/>
      <c r="M10" s="197"/>
      <c r="N10" s="197"/>
      <c r="O10" s="197"/>
      <c r="P10" s="198"/>
      <c r="Q10" s="199"/>
      <c r="R10" s="200"/>
    </row>
    <row r="11" spans="1:18" ht="15" customHeight="1" x14ac:dyDescent="0.15">
      <c r="A11" s="523" t="s">
        <v>171</v>
      </c>
      <c r="B11" s="525"/>
      <c r="C11" s="58" t="s">
        <v>157</v>
      </c>
      <c r="D11" s="59"/>
      <c r="E11" s="187">
        <v>43962</v>
      </c>
      <c r="F11" s="188">
        <v>131075</v>
      </c>
      <c r="G11" s="188">
        <v>130894</v>
      </c>
      <c r="H11" s="189">
        <v>2.98</v>
      </c>
      <c r="I11" s="188">
        <v>5260</v>
      </c>
      <c r="J11" s="190">
        <v>19489</v>
      </c>
      <c r="K11" s="191">
        <v>6592</v>
      </c>
      <c r="L11" s="191">
        <v>13521</v>
      </c>
      <c r="M11" s="191">
        <v>51516</v>
      </c>
      <c r="N11" s="191">
        <v>21604</v>
      </c>
      <c r="O11" s="191">
        <v>43831</v>
      </c>
      <c r="P11" s="192">
        <v>130520</v>
      </c>
      <c r="Q11" s="191">
        <v>2526</v>
      </c>
      <c r="R11" s="193">
        <v>12042</v>
      </c>
    </row>
    <row r="12" spans="1:18" ht="15" customHeight="1" x14ac:dyDescent="0.15">
      <c r="A12" s="588" t="s">
        <v>203</v>
      </c>
      <c r="B12" s="589"/>
      <c r="C12" s="58" t="s">
        <v>156</v>
      </c>
      <c r="D12" s="59"/>
      <c r="E12" s="187">
        <v>38916</v>
      </c>
      <c r="F12" s="188">
        <v>112396</v>
      </c>
      <c r="G12" s="188">
        <v>112261</v>
      </c>
      <c r="H12" s="189">
        <v>2.88</v>
      </c>
      <c r="I12" s="188">
        <v>4900</v>
      </c>
      <c r="J12" s="190">
        <v>17678</v>
      </c>
      <c r="K12" s="191">
        <v>6152</v>
      </c>
      <c r="L12" s="191">
        <v>12203</v>
      </c>
      <c r="M12" s="191">
        <v>44927</v>
      </c>
      <c r="N12" s="191">
        <v>19524</v>
      </c>
      <c r="O12" s="191">
        <v>38811</v>
      </c>
      <c r="P12" s="192">
        <v>111991</v>
      </c>
      <c r="Q12" s="199" t="s">
        <v>251</v>
      </c>
      <c r="R12" s="200" t="s">
        <v>251</v>
      </c>
    </row>
    <row r="13" spans="1:18" ht="15" customHeight="1" x14ac:dyDescent="0.15">
      <c r="A13" s="56"/>
      <c r="B13" s="62" t="s">
        <v>172</v>
      </c>
      <c r="C13" s="58" t="s">
        <v>158</v>
      </c>
      <c r="D13" s="54"/>
      <c r="E13" s="187">
        <v>13326</v>
      </c>
      <c r="F13" s="188">
        <v>26695</v>
      </c>
      <c r="G13" s="188">
        <v>26652</v>
      </c>
      <c r="H13" s="189">
        <v>2</v>
      </c>
      <c r="I13" s="195" t="s">
        <v>251</v>
      </c>
      <c r="J13" s="201" t="s">
        <v>251</v>
      </c>
      <c r="K13" s="199" t="s">
        <v>251</v>
      </c>
      <c r="L13" s="191">
        <v>1</v>
      </c>
      <c r="M13" s="191">
        <v>2</v>
      </c>
      <c r="N13" s="191">
        <v>1</v>
      </c>
      <c r="O13" s="191">
        <v>13295</v>
      </c>
      <c r="P13" s="192">
        <v>26590</v>
      </c>
      <c r="Q13" s="199" t="s">
        <v>251</v>
      </c>
      <c r="R13" s="200" t="s">
        <v>251</v>
      </c>
    </row>
    <row r="14" spans="1:18" ht="15" customHeight="1" x14ac:dyDescent="0.15">
      <c r="A14" s="56"/>
      <c r="B14" s="62" t="s">
        <v>162</v>
      </c>
      <c r="C14" s="58" t="s">
        <v>159</v>
      </c>
      <c r="D14" s="54"/>
      <c r="E14" s="187">
        <v>19855</v>
      </c>
      <c r="F14" s="188">
        <v>72220</v>
      </c>
      <c r="G14" s="188">
        <v>72177</v>
      </c>
      <c r="H14" s="189">
        <v>3.64</v>
      </c>
      <c r="I14" s="188">
        <v>4659</v>
      </c>
      <c r="J14" s="190">
        <v>17076</v>
      </c>
      <c r="K14" s="191">
        <v>5884</v>
      </c>
      <c r="L14" s="191">
        <v>10972</v>
      </c>
      <c r="M14" s="191">
        <v>41656</v>
      </c>
      <c r="N14" s="191">
        <v>17780</v>
      </c>
      <c r="O14" s="191">
        <v>19825</v>
      </c>
      <c r="P14" s="192">
        <v>72069</v>
      </c>
      <c r="Q14" s="199" t="s">
        <v>251</v>
      </c>
      <c r="R14" s="200" t="s">
        <v>251</v>
      </c>
    </row>
    <row r="15" spans="1:18" ht="15" customHeight="1" x14ac:dyDescent="0.15">
      <c r="A15" s="56"/>
      <c r="B15" s="62" t="s">
        <v>163</v>
      </c>
      <c r="C15" s="58" t="s">
        <v>160</v>
      </c>
      <c r="D15" s="54"/>
      <c r="E15" s="187">
        <v>872</v>
      </c>
      <c r="F15" s="188">
        <v>2028</v>
      </c>
      <c r="G15" s="188">
        <v>2015</v>
      </c>
      <c r="H15" s="189">
        <v>2.31</v>
      </c>
      <c r="I15" s="188">
        <v>19</v>
      </c>
      <c r="J15" s="190">
        <v>49</v>
      </c>
      <c r="K15" s="191">
        <v>22</v>
      </c>
      <c r="L15" s="191">
        <v>126</v>
      </c>
      <c r="M15" s="191">
        <v>337</v>
      </c>
      <c r="N15" s="191">
        <v>168</v>
      </c>
      <c r="O15" s="191">
        <v>860</v>
      </c>
      <c r="P15" s="192">
        <v>1987</v>
      </c>
      <c r="Q15" s="199" t="s">
        <v>251</v>
      </c>
      <c r="R15" s="200" t="s">
        <v>251</v>
      </c>
    </row>
    <row r="16" spans="1:18" ht="15" customHeight="1" x14ac:dyDescent="0.15">
      <c r="A16" s="56"/>
      <c r="B16" s="62" t="s">
        <v>164</v>
      </c>
      <c r="C16" s="58" t="s">
        <v>161</v>
      </c>
      <c r="D16" s="54"/>
      <c r="E16" s="187">
        <v>4863</v>
      </c>
      <c r="F16" s="188">
        <v>11453</v>
      </c>
      <c r="G16" s="188">
        <v>11417</v>
      </c>
      <c r="H16" s="189">
        <v>2.35</v>
      </c>
      <c r="I16" s="188">
        <v>222</v>
      </c>
      <c r="J16" s="190">
        <v>553</v>
      </c>
      <c r="K16" s="191">
        <v>246</v>
      </c>
      <c r="L16" s="191">
        <v>1104</v>
      </c>
      <c r="M16" s="191">
        <v>2932</v>
      </c>
      <c r="N16" s="191">
        <v>1575</v>
      </c>
      <c r="O16" s="191">
        <v>4831</v>
      </c>
      <c r="P16" s="192">
        <v>11345</v>
      </c>
      <c r="Q16" s="199" t="s">
        <v>251</v>
      </c>
      <c r="R16" s="200" t="s">
        <v>251</v>
      </c>
    </row>
    <row r="17" spans="1:18" ht="8.25" customHeight="1" x14ac:dyDescent="0.15">
      <c r="A17" s="460"/>
      <c r="B17" s="524"/>
      <c r="C17" s="496"/>
      <c r="D17" s="496"/>
      <c r="E17" s="187"/>
      <c r="F17" s="188"/>
      <c r="G17" s="188"/>
      <c r="H17" s="196"/>
      <c r="I17" s="197"/>
      <c r="J17" s="197"/>
      <c r="K17" s="197"/>
      <c r="L17" s="197"/>
      <c r="M17" s="197"/>
      <c r="N17" s="197"/>
      <c r="O17" s="197"/>
      <c r="P17" s="198"/>
      <c r="Q17" s="202"/>
      <c r="R17" s="203"/>
    </row>
    <row r="18" spans="1:18" ht="15" customHeight="1" x14ac:dyDescent="0.15">
      <c r="A18" s="588" t="s">
        <v>205</v>
      </c>
      <c r="B18" s="589"/>
      <c r="C18" s="58" t="s">
        <v>204</v>
      </c>
      <c r="D18" s="59"/>
      <c r="E18" s="187">
        <v>5046</v>
      </c>
      <c r="F18" s="188">
        <v>18679</v>
      </c>
      <c r="G18" s="188">
        <v>18633</v>
      </c>
      <c r="H18" s="189">
        <v>3.69</v>
      </c>
      <c r="I18" s="188">
        <v>360</v>
      </c>
      <c r="J18" s="190">
        <v>1811</v>
      </c>
      <c r="K18" s="191">
        <v>440</v>
      </c>
      <c r="L18" s="191">
        <v>1318</v>
      </c>
      <c r="M18" s="191">
        <v>6589</v>
      </c>
      <c r="N18" s="191">
        <v>2080</v>
      </c>
      <c r="O18" s="191">
        <v>5020</v>
      </c>
      <c r="P18" s="192">
        <v>18529</v>
      </c>
      <c r="Q18" s="191">
        <v>2526</v>
      </c>
      <c r="R18" s="193">
        <v>12042</v>
      </c>
    </row>
    <row r="19" spans="1:18" ht="15" customHeight="1" x14ac:dyDescent="0.15">
      <c r="A19" s="60"/>
      <c r="B19" s="62" t="s">
        <v>173</v>
      </c>
      <c r="C19" s="58" t="s">
        <v>165</v>
      </c>
      <c r="D19" s="63"/>
      <c r="E19" s="187">
        <v>73</v>
      </c>
      <c r="F19" s="188">
        <v>292</v>
      </c>
      <c r="G19" s="188">
        <v>292</v>
      </c>
      <c r="H19" s="189">
        <v>4</v>
      </c>
      <c r="I19" s="195" t="s">
        <v>251</v>
      </c>
      <c r="J19" s="201" t="s">
        <v>251</v>
      </c>
      <c r="K19" s="199" t="s">
        <v>251</v>
      </c>
      <c r="L19" s="199" t="s">
        <v>251</v>
      </c>
      <c r="M19" s="199" t="s">
        <v>251</v>
      </c>
      <c r="N19" s="199" t="s">
        <v>251</v>
      </c>
      <c r="O19" s="191">
        <v>73</v>
      </c>
      <c r="P19" s="192">
        <v>292</v>
      </c>
      <c r="Q19" s="199" t="s">
        <v>251</v>
      </c>
      <c r="R19" s="200" t="s">
        <v>251</v>
      </c>
    </row>
    <row r="20" spans="1:18" ht="15" customHeight="1" x14ac:dyDescent="0.15">
      <c r="A20" s="56"/>
      <c r="B20" s="64" t="s">
        <v>174</v>
      </c>
      <c r="C20" s="58" t="s">
        <v>166</v>
      </c>
      <c r="D20" s="54"/>
      <c r="E20" s="187">
        <v>65</v>
      </c>
      <c r="F20" s="188">
        <v>260</v>
      </c>
      <c r="G20" s="188">
        <v>260</v>
      </c>
      <c r="H20" s="189">
        <v>4</v>
      </c>
      <c r="I20" s="195" t="s">
        <v>251</v>
      </c>
      <c r="J20" s="201" t="s">
        <v>251</v>
      </c>
      <c r="K20" s="199" t="s">
        <v>251</v>
      </c>
      <c r="L20" s="199" t="s">
        <v>251</v>
      </c>
      <c r="M20" s="199" t="s">
        <v>251</v>
      </c>
      <c r="N20" s="199" t="s">
        <v>251</v>
      </c>
      <c r="O20" s="191">
        <v>65</v>
      </c>
      <c r="P20" s="192">
        <v>260</v>
      </c>
      <c r="Q20" s="199" t="s">
        <v>251</v>
      </c>
      <c r="R20" s="200" t="s">
        <v>251</v>
      </c>
    </row>
    <row r="21" spans="1:18" ht="15" customHeight="1" x14ac:dyDescent="0.15">
      <c r="A21" s="56"/>
      <c r="B21" s="64" t="s">
        <v>175</v>
      </c>
      <c r="C21" s="58" t="s">
        <v>168</v>
      </c>
      <c r="D21" s="54"/>
      <c r="E21" s="187">
        <v>8</v>
      </c>
      <c r="F21" s="188">
        <v>32</v>
      </c>
      <c r="G21" s="188">
        <v>32</v>
      </c>
      <c r="H21" s="189">
        <v>4</v>
      </c>
      <c r="I21" s="195" t="s">
        <v>251</v>
      </c>
      <c r="J21" s="201" t="s">
        <v>251</v>
      </c>
      <c r="K21" s="199" t="s">
        <v>251</v>
      </c>
      <c r="L21" s="199" t="s">
        <v>251</v>
      </c>
      <c r="M21" s="199" t="s">
        <v>251</v>
      </c>
      <c r="N21" s="199" t="s">
        <v>251</v>
      </c>
      <c r="O21" s="191">
        <v>8</v>
      </c>
      <c r="P21" s="192">
        <v>32</v>
      </c>
      <c r="Q21" s="199" t="s">
        <v>251</v>
      </c>
      <c r="R21" s="200" t="s">
        <v>251</v>
      </c>
    </row>
    <row r="22" spans="1:18" ht="15" customHeight="1" x14ac:dyDescent="0.15">
      <c r="A22" s="60"/>
      <c r="B22" s="62" t="s">
        <v>176</v>
      </c>
      <c r="C22" s="58" t="s">
        <v>324</v>
      </c>
      <c r="D22" s="63"/>
      <c r="E22" s="187">
        <v>549</v>
      </c>
      <c r="F22" s="188">
        <v>1661</v>
      </c>
      <c r="G22" s="188">
        <v>1647</v>
      </c>
      <c r="H22" s="189">
        <v>3</v>
      </c>
      <c r="I22" s="195" t="s">
        <v>251</v>
      </c>
      <c r="J22" s="201" t="s">
        <v>251</v>
      </c>
      <c r="K22" s="199" t="s">
        <v>251</v>
      </c>
      <c r="L22" s="199" t="s">
        <v>251</v>
      </c>
      <c r="M22" s="199" t="s">
        <v>251</v>
      </c>
      <c r="N22" s="199" t="s">
        <v>251</v>
      </c>
      <c r="O22" s="191">
        <v>546</v>
      </c>
      <c r="P22" s="192">
        <v>1638</v>
      </c>
      <c r="Q22" s="199" t="s">
        <v>251</v>
      </c>
      <c r="R22" s="200" t="s">
        <v>251</v>
      </c>
    </row>
    <row r="23" spans="1:18" ht="15" customHeight="1" x14ac:dyDescent="0.15">
      <c r="A23" s="56"/>
      <c r="B23" s="65" t="s">
        <v>174</v>
      </c>
      <c r="C23" s="58" t="s">
        <v>166</v>
      </c>
      <c r="D23" s="54"/>
      <c r="E23" s="187">
        <v>412</v>
      </c>
      <c r="F23" s="188">
        <v>1249</v>
      </c>
      <c r="G23" s="188">
        <v>1236</v>
      </c>
      <c r="H23" s="189">
        <v>3</v>
      </c>
      <c r="I23" s="195" t="s">
        <v>251</v>
      </c>
      <c r="J23" s="201" t="s">
        <v>251</v>
      </c>
      <c r="K23" s="199" t="s">
        <v>251</v>
      </c>
      <c r="L23" s="199" t="s">
        <v>251</v>
      </c>
      <c r="M23" s="199" t="s">
        <v>251</v>
      </c>
      <c r="N23" s="199" t="s">
        <v>251</v>
      </c>
      <c r="O23" s="191">
        <v>410</v>
      </c>
      <c r="P23" s="192">
        <v>1230</v>
      </c>
      <c r="Q23" s="199" t="s">
        <v>251</v>
      </c>
      <c r="R23" s="200" t="s">
        <v>251</v>
      </c>
    </row>
    <row r="24" spans="1:18" ht="15" customHeight="1" x14ac:dyDescent="0.15">
      <c r="A24" s="56"/>
      <c r="B24" s="65" t="s">
        <v>175</v>
      </c>
      <c r="C24" s="58" t="s">
        <v>168</v>
      </c>
      <c r="D24" s="54"/>
      <c r="E24" s="187">
        <v>137</v>
      </c>
      <c r="F24" s="188">
        <v>412</v>
      </c>
      <c r="G24" s="188">
        <v>411</v>
      </c>
      <c r="H24" s="189">
        <v>3</v>
      </c>
      <c r="I24" s="195" t="s">
        <v>251</v>
      </c>
      <c r="J24" s="201" t="s">
        <v>251</v>
      </c>
      <c r="K24" s="199" t="s">
        <v>251</v>
      </c>
      <c r="L24" s="199" t="s">
        <v>251</v>
      </c>
      <c r="M24" s="199" t="s">
        <v>251</v>
      </c>
      <c r="N24" s="199" t="s">
        <v>251</v>
      </c>
      <c r="O24" s="191">
        <v>136</v>
      </c>
      <c r="P24" s="192">
        <v>408</v>
      </c>
      <c r="Q24" s="199" t="s">
        <v>251</v>
      </c>
      <c r="R24" s="200" t="s">
        <v>251</v>
      </c>
    </row>
    <row r="25" spans="1:18" ht="15" customHeight="1" x14ac:dyDescent="0.15">
      <c r="A25" s="60"/>
      <c r="B25" s="62" t="s">
        <v>177</v>
      </c>
      <c r="C25" s="58" t="s">
        <v>287</v>
      </c>
      <c r="D25" s="63"/>
      <c r="E25" s="187">
        <v>269</v>
      </c>
      <c r="F25" s="188">
        <v>1611</v>
      </c>
      <c r="G25" s="188">
        <v>1608</v>
      </c>
      <c r="H25" s="189">
        <v>5.98</v>
      </c>
      <c r="I25" s="188">
        <v>76</v>
      </c>
      <c r="J25" s="190">
        <v>444</v>
      </c>
      <c r="K25" s="191">
        <v>97</v>
      </c>
      <c r="L25" s="191">
        <v>198</v>
      </c>
      <c r="M25" s="191">
        <v>1205</v>
      </c>
      <c r="N25" s="191">
        <v>357</v>
      </c>
      <c r="O25" s="191">
        <v>266</v>
      </c>
      <c r="P25" s="192">
        <v>1589</v>
      </c>
      <c r="Q25" s="191">
        <v>269</v>
      </c>
      <c r="R25" s="193">
        <v>1611</v>
      </c>
    </row>
    <row r="26" spans="1:18" ht="15" customHeight="1" x14ac:dyDescent="0.15">
      <c r="A26" s="56"/>
      <c r="B26" s="65" t="s">
        <v>174</v>
      </c>
      <c r="C26" s="58" t="s">
        <v>336</v>
      </c>
      <c r="D26" s="54"/>
      <c r="E26" s="187">
        <v>230</v>
      </c>
      <c r="F26" s="188">
        <v>1378</v>
      </c>
      <c r="G26" s="188">
        <v>1376</v>
      </c>
      <c r="H26" s="189">
        <v>5.98</v>
      </c>
      <c r="I26" s="188">
        <v>67</v>
      </c>
      <c r="J26" s="190">
        <v>391</v>
      </c>
      <c r="K26" s="191">
        <v>84</v>
      </c>
      <c r="L26" s="191">
        <v>173</v>
      </c>
      <c r="M26" s="191">
        <v>1051</v>
      </c>
      <c r="N26" s="191">
        <v>308</v>
      </c>
      <c r="O26" s="191">
        <v>228</v>
      </c>
      <c r="P26" s="192">
        <v>1363</v>
      </c>
      <c r="Q26" s="191">
        <v>230</v>
      </c>
      <c r="R26" s="193">
        <v>1378</v>
      </c>
    </row>
    <row r="27" spans="1:18" ht="15" customHeight="1" x14ac:dyDescent="0.15">
      <c r="A27" s="56"/>
      <c r="B27" s="65" t="s">
        <v>175</v>
      </c>
      <c r="C27" s="58" t="s">
        <v>337</v>
      </c>
      <c r="D27" s="54"/>
      <c r="E27" s="187">
        <v>39</v>
      </c>
      <c r="F27" s="188">
        <v>233</v>
      </c>
      <c r="G27" s="188">
        <v>232</v>
      </c>
      <c r="H27" s="189">
        <v>5.95</v>
      </c>
      <c r="I27" s="188">
        <v>9</v>
      </c>
      <c r="J27" s="190">
        <v>53</v>
      </c>
      <c r="K27" s="191">
        <v>13</v>
      </c>
      <c r="L27" s="191">
        <v>25</v>
      </c>
      <c r="M27" s="191">
        <v>154</v>
      </c>
      <c r="N27" s="191">
        <v>49</v>
      </c>
      <c r="O27" s="191">
        <v>38</v>
      </c>
      <c r="P27" s="192">
        <v>226</v>
      </c>
      <c r="Q27" s="191">
        <v>39</v>
      </c>
      <c r="R27" s="193">
        <v>233</v>
      </c>
    </row>
    <row r="28" spans="1:18" ht="15" customHeight="1" x14ac:dyDescent="0.15">
      <c r="A28" s="60"/>
      <c r="B28" s="62" t="s">
        <v>178</v>
      </c>
      <c r="C28" s="58" t="s">
        <v>325</v>
      </c>
      <c r="D28" s="59"/>
      <c r="E28" s="187">
        <v>1568</v>
      </c>
      <c r="F28" s="188">
        <v>7504</v>
      </c>
      <c r="G28" s="188">
        <v>7486</v>
      </c>
      <c r="H28" s="189">
        <v>4.7699999999999996</v>
      </c>
      <c r="I28" s="188">
        <v>155</v>
      </c>
      <c r="J28" s="190">
        <v>760</v>
      </c>
      <c r="K28" s="191">
        <v>194</v>
      </c>
      <c r="L28" s="191">
        <v>684</v>
      </c>
      <c r="M28" s="191">
        <v>3466</v>
      </c>
      <c r="N28" s="191">
        <v>1131</v>
      </c>
      <c r="O28" s="191">
        <v>1559</v>
      </c>
      <c r="P28" s="192">
        <v>7445</v>
      </c>
      <c r="Q28" s="191">
        <v>1568</v>
      </c>
      <c r="R28" s="193">
        <v>7504</v>
      </c>
    </row>
    <row r="29" spans="1:18" ht="15" customHeight="1" x14ac:dyDescent="0.15">
      <c r="A29" s="56"/>
      <c r="B29" s="65" t="s">
        <v>174</v>
      </c>
      <c r="C29" s="58" t="s">
        <v>336</v>
      </c>
      <c r="D29" s="54"/>
      <c r="E29" s="187">
        <v>1244</v>
      </c>
      <c r="F29" s="188">
        <v>5989</v>
      </c>
      <c r="G29" s="188">
        <v>5976</v>
      </c>
      <c r="H29" s="189">
        <v>4.8</v>
      </c>
      <c r="I29" s="188">
        <v>125</v>
      </c>
      <c r="J29" s="190">
        <v>611</v>
      </c>
      <c r="K29" s="191">
        <v>157</v>
      </c>
      <c r="L29" s="191">
        <v>550</v>
      </c>
      <c r="M29" s="191">
        <v>2803</v>
      </c>
      <c r="N29" s="191">
        <v>923</v>
      </c>
      <c r="O29" s="191">
        <v>1238</v>
      </c>
      <c r="P29" s="192">
        <v>5948</v>
      </c>
      <c r="Q29" s="191">
        <v>1244</v>
      </c>
      <c r="R29" s="193">
        <v>5989</v>
      </c>
    </row>
    <row r="30" spans="1:18" ht="15" customHeight="1" x14ac:dyDescent="0.15">
      <c r="A30" s="56"/>
      <c r="B30" s="65" t="s">
        <v>175</v>
      </c>
      <c r="C30" s="58" t="s">
        <v>337</v>
      </c>
      <c r="D30" s="54"/>
      <c r="E30" s="187">
        <v>324</v>
      </c>
      <c r="F30" s="188">
        <v>1515</v>
      </c>
      <c r="G30" s="188">
        <v>1510</v>
      </c>
      <c r="H30" s="189">
        <v>4.66</v>
      </c>
      <c r="I30" s="188">
        <v>30</v>
      </c>
      <c r="J30" s="190">
        <v>149</v>
      </c>
      <c r="K30" s="191">
        <v>37</v>
      </c>
      <c r="L30" s="191">
        <v>134</v>
      </c>
      <c r="M30" s="191">
        <v>663</v>
      </c>
      <c r="N30" s="191">
        <v>208</v>
      </c>
      <c r="O30" s="191">
        <v>321</v>
      </c>
      <c r="P30" s="192">
        <v>1497</v>
      </c>
      <c r="Q30" s="191">
        <v>324</v>
      </c>
      <c r="R30" s="193">
        <v>1515</v>
      </c>
    </row>
    <row r="31" spans="1:18" ht="15" customHeight="1" x14ac:dyDescent="0.15">
      <c r="A31" s="60"/>
      <c r="B31" s="62" t="s">
        <v>179</v>
      </c>
      <c r="C31" s="66" t="s">
        <v>180</v>
      </c>
      <c r="D31" s="59"/>
      <c r="E31" s="187">
        <v>202</v>
      </c>
      <c r="F31" s="188">
        <v>633</v>
      </c>
      <c r="G31" s="188">
        <v>632</v>
      </c>
      <c r="H31" s="189">
        <v>3.13</v>
      </c>
      <c r="I31" s="188">
        <v>4</v>
      </c>
      <c r="J31" s="190">
        <v>16</v>
      </c>
      <c r="K31" s="191">
        <v>4</v>
      </c>
      <c r="L31" s="191">
        <v>16</v>
      </c>
      <c r="M31" s="191">
        <v>57</v>
      </c>
      <c r="N31" s="191">
        <v>21</v>
      </c>
      <c r="O31" s="191">
        <v>201</v>
      </c>
      <c r="P31" s="192">
        <v>629</v>
      </c>
      <c r="Q31" s="199" t="s">
        <v>251</v>
      </c>
      <c r="R31" s="200" t="s">
        <v>251</v>
      </c>
    </row>
    <row r="32" spans="1:18" ht="15" customHeight="1" x14ac:dyDescent="0.15">
      <c r="A32" s="60"/>
      <c r="B32" s="62"/>
      <c r="C32" s="61" t="s">
        <v>170</v>
      </c>
      <c r="D32" s="54"/>
      <c r="E32" s="198"/>
      <c r="F32" s="197"/>
      <c r="G32" s="197"/>
      <c r="H32" s="196"/>
      <c r="I32" s="197"/>
      <c r="J32" s="197"/>
      <c r="K32" s="197"/>
      <c r="L32" s="197"/>
      <c r="M32" s="197"/>
      <c r="N32" s="197"/>
      <c r="O32" s="197"/>
      <c r="P32" s="198"/>
      <c r="Q32" s="202"/>
      <c r="R32" s="203"/>
    </row>
    <row r="33" spans="1:18" ht="15" customHeight="1" x14ac:dyDescent="0.15">
      <c r="A33" s="60"/>
      <c r="B33" s="62" t="s">
        <v>183</v>
      </c>
      <c r="C33" s="58" t="s">
        <v>181</v>
      </c>
      <c r="D33" s="59"/>
      <c r="E33" s="187">
        <v>242</v>
      </c>
      <c r="F33" s="188">
        <v>1114</v>
      </c>
      <c r="G33" s="188">
        <v>1114</v>
      </c>
      <c r="H33" s="189">
        <v>4.5999999999999996</v>
      </c>
      <c r="I33" s="188">
        <v>40</v>
      </c>
      <c r="J33" s="190">
        <v>195</v>
      </c>
      <c r="K33" s="191">
        <v>46</v>
      </c>
      <c r="L33" s="191">
        <v>120</v>
      </c>
      <c r="M33" s="191">
        <v>568</v>
      </c>
      <c r="N33" s="191">
        <v>158</v>
      </c>
      <c r="O33" s="191">
        <v>242</v>
      </c>
      <c r="P33" s="192">
        <v>1114</v>
      </c>
      <c r="Q33" s="191">
        <v>149</v>
      </c>
      <c r="R33" s="193">
        <v>680</v>
      </c>
    </row>
    <row r="34" spans="1:18" ht="15" customHeight="1" x14ac:dyDescent="0.15">
      <c r="A34" s="60"/>
      <c r="B34" s="67"/>
      <c r="C34" s="61" t="s">
        <v>170</v>
      </c>
      <c r="D34" s="54"/>
      <c r="E34" s="198"/>
      <c r="F34" s="197"/>
      <c r="G34" s="197"/>
      <c r="H34" s="196"/>
      <c r="I34" s="197"/>
      <c r="J34" s="197"/>
      <c r="K34" s="197"/>
      <c r="L34" s="197"/>
      <c r="M34" s="197"/>
      <c r="N34" s="197"/>
      <c r="O34" s="197"/>
      <c r="P34" s="198"/>
      <c r="Q34" s="202"/>
      <c r="R34" s="203"/>
    </row>
    <row r="35" spans="1:18" ht="15" customHeight="1" x14ac:dyDescent="0.15">
      <c r="A35" s="60"/>
      <c r="B35" s="67" t="s">
        <v>191</v>
      </c>
      <c r="C35" s="58" t="s">
        <v>184</v>
      </c>
      <c r="D35" s="59"/>
      <c r="E35" s="187">
        <v>47</v>
      </c>
      <c r="F35" s="188">
        <v>222</v>
      </c>
      <c r="G35" s="188">
        <v>222</v>
      </c>
      <c r="H35" s="189">
        <v>4.72</v>
      </c>
      <c r="I35" s="188">
        <v>1</v>
      </c>
      <c r="J35" s="190">
        <v>7</v>
      </c>
      <c r="K35" s="191">
        <v>1</v>
      </c>
      <c r="L35" s="191">
        <v>6</v>
      </c>
      <c r="M35" s="191">
        <v>32</v>
      </c>
      <c r="N35" s="191">
        <v>7</v>
      </c>
      <c r="O35" s="191">
        <v>47</v>
      </c>
      <c r="P35" s="192">
        <v>222</v>
      </c>
      <c r="Q35" s="191">
        <v>7</v>
      </c>
      <c r="R35" s="193">
        <v>34</v>
      </c>
    </row>
    <row r="36" spans="1:18" ht="15" customHeight="1" x14ac:dyDescent="0.15">
      <c r="A36" s="60" t="s">
        <v>182</v>
      </c>
      <c r="B36" s="67"/>
      <c r="C36" s="61" t="s">
        <v>190</v>
      </c>
      <c r="D36" s="54"/>
      <c r="E36" s="198"/>
      <c r="F36" s="197"/>
      <c r="G36" s="197"/>
      <c r="H36" s="196"/>
      <c r="I36" s="197"/>
      <c r="J36" s="197"/>
      <c r="K36" s="197"/>
      <c r="L36" s="197"/>
      <c r="M36" s="197"/>
      <c r="N36" s="197"/>
      <c r="O36" s="197"/>
      <c r="P36" s="198"/>
      <c r="Q36" s="202"/>
      <c r="R36" s="203"/>
    </row>
    <row r="37" spans="1:18" ht="15" customHeight="1" x14ac:dyDescent="0.15">
      <c r="A37" s="56"/>
      <c r="B37" s="65" t="s">
        <v>167</v>
      </c>
      <c r="C37" s="58" t="s">
        <v>185</v>
      </c>
      <c r="D37" s="54"/>
      <c r="E37" s="187">
        <v>33</v>
      </c>
      <c r="F37" s="188">
        <v>158</v>
      </c>
      <c r="G37" s="188">
        <v>158</v>
      </c>
      <c r="H37" s="189">
        <v>4.79</v>
      </c>
      <c r="I37" s="195" t="s">
        <v>251</v>
      </c>
      <c r="J37" s="201" t="s">
        <v>251</v>
      </c>
      <c r="K37" s="199" t="s">
        <v>251</v>
      </c>
      <c r="L37" s="191">
        <v>5</v>
      </c>
      <c r="M37" s="191">
        <v>25</v>
      </c>
      <c r="N37" s="191">
        <v>6</v>
      </c>
      <c r="O37" s="191">
        <v>33</v>
      </c>
      <c r="P37" s="192">
        <v>158</v>
      </c>
      <c r="Q37" s="191">
        <v>6</v>
      </c>
      <c r="R37" s="193">
        <v>30</v>
      </c>
    </row>
    <row r="38" spans="1:18" ht="15" customHeight="1" x14ac:dyDescent="0.15">
      <c r="A38" s="56"/>
      <c r="B38" s="65" t="s">
        <v>169</v>
      </c>
      <c r="C38" s="58" t="s">
        <v>186</v>
      </c>
      <c r="D38" s="54"/>
      <c r="E38" s="187">
        <v>14</v>
      </c>
      <c r="F38" s="188">
        <v>64</v>
      </c>
      <c r="G38" s="188">
        <v>64</v>
      </c>
      <c r="H38" s="189">
        <v>4.57</v>
      </c>
      <c r="I38" s="188">
        <v>1</v>
      </c>
      <c r="J38" s="190">
        <v>7</v>
      </c>
      <c r="K38" s="191">
        <v>1</v>
      </c>
      <c r="L38" s="191">
        <v>1</v>
      </c>
      <c r="M38" s="191">
        <v>7</v>
      </c>
      <c r="N38" s="191">
        <v>1</v>
      </c>
      <c r="O38" s="191">
        <v>14</v>
      </c>
      <c r="P38" s="192">
        <v>64</v>
      </c>
      <c r="Q38" s="191">
        <v>1</v>
      </c>
      <c r="R38" s="193">
        <v>4</v>
      </c>
    </row>
    <row r="39" spans="1:18" ht="15" customHeight="1" x14ac:dyDescent="0.15">
      <c r="A39" s="56"/>
      <c r="B39" s="62" t="s">
        <v>192</v>
      </c>
      <c r="C39" s="68" t="s">
        <v>187</v>
      </c>
      <c r="D39" s="54"/>
      <c r="E39" s="187">
        <v>127</v>
      </c>
      <c r="F39" s="188">
        <v>791</v>
      </c>
      <c r="G39" s="188">
        <v>790</v>
      </c>
      <c r="H39" s="189">
        <v>6.22</v>
      </c>
      <c r="I39" s="188">
        <v>33</v>
      </c>
      <c r="J39" s="190">
        <v>211</v>
      </c>
      <c r="K39" s="191">
        <v>42</v>
      </c>
      <c r="L39" s="191">
        <v>83</v>
      </c>
      <c r="M39" s="191">
        <v>540</v>
      </c>
      <c r="N39" s="191">
        <v>141</v>
      </c>
      <c r="O39" s="191">
        <v>126</v>
      </c>
      <c r="P39" s="192">
        <v>783</v>
      </c>
      <c r="Q39" s="191">
        <v>127</v>
      </c>
      <c r="R39" s="193">
        <v>791</v>
      </c>
    </row>
    <row r="40" spans="1:18" ht="15" customHeight="1" x14ac:dyDescent="0.15">
      <c r="A40" s="56"/>
      <c r="B40" s="65" t="s">
        <v>193</v>
      </c>
      <c r="C40" s="68" t="s">
        <v>338</v>
      </c>
      <c r="D40" s="54"/>
      <c r="E40" s="187">
        <v>106</v>
      </c>
      <c r="F40" s="188">
        <v>663</v>
      </c>
      <c r="G40" s="188">
        <v>662</v>
      </c>
      <c r="H40" s="189">
        <v>6.25</v>
      </c>
      <c r="I40" s="188">
        <v>25</v>
      </c>
      <c r="J40" s="190">
        <v>160</v>
      </c>
      <c r="K40" s="191">
        <v>30</v>
      </c>
      <c r="L40" s="191">
        <v>71</v>
      </c>
      <c r="M40" s="191">
        <v>461</v>
      </c>
      <c r="N40" s="191">
        <v>119</v>
      </c>
      <c r="O40" s="191">
        <v>105</v>
      </c>
      <c r="P40" s="192">
        <v>655</v>
      </c>
      <c r="Q40" s="191">
        <v>106</v>
      </c>
      <c r="R40" s="193">
        <v>663</v>
      </c>
    </row>
    <row r="41" spans="1:18" ht="15" customHeight="1" x14ac:dyDescent="0.15">
      <c r="A41" s="56"/>
      <c r="B41" s="65" t="s">
        <v>169</v>
      </c>
      <c r="C41" s="68" t="s">
        <v>339</v>
      </c>
      <c r="D41" s="54"/>
      <c r="E41" s="187">
        <v>17</v>
      </c>
      <c r="F41" s="188">
        <v>102</v>
      </c>
      <c r="G41" s="188">
        <v>102</v>
      </c>
      <c r="H41" s="189">
        <v>6</v>
      </c>
      <c r="I41" s="188">
        <v>7</v>
      </c>
      <c r="J41" s="190">
        <v>44</v>
      </c>
      <c r="K41" s="191">
        <v>10</v>
      </c>
      <c r="L41" s="191">
        <v>10</v>
      </c>
      <c r="M41" s="191">
        <v>65</v>
      </c>
      <c r="N41" s="191">
        <v>17</v>
      </c>
      <c r="O41" s="191">
        <v>17</v>
      </c>
      <c r="P41" s="192">
        <v>102</v>
      </c>
      <c r="Q41" s="191">
        <v>17</v>
      </c>
      <c r="R41" s="193">
        <v>102</v>
      </c>
    </row>
    <row r="42" spans="1:18" ht="15" customHeight="1" x14ac:dyDescent="0.15">
      <c r="A42" s="60"/>
      <c r="B42" s="67" t="s">
        <v>194</v>
      </c>
      <c r="C42" s="58" t="s">
        <v>188</v>
      </c>
      <c r="D42" s="59"/>
      <c r="E42" s="187">
        <v>1162</v>
      </c>
      <c r="F42" s="188">
        <v>2421</v>
      </c>
      <c r="G42" s="188">
        <v>2418</v>
      </c>
      <c r="H42" s="189">
        <v>2.08</v>
      </c>
      <c r="I42" s="195" t="s">
        <v>251</v>
      </c>
      <c r="J42" s="201" t="s">
        <v>251</v>
      </c>
      <c r="K42" s="199" t="s">
        <v>251</v>
      </c>
      <c r="L42" s="191">
        <v>11</v>
      </c>
      <c r="M42" s="191">
        <v>24</v>
      </c>
      <c r="N42" s="191">
        <v>15</v>
      </c>
      <c r="O42" s="191">
        <v>1159</v>
      </c>
      <c r="P42" s="192">
        <v>2411</v>
      </c>
      <c r="Q42" s="199" t="s">
        <v>251</v>
      </c>
      <c r="R42" s="200" t="s">
        <v>251</v>
      </c>
    </row>
    <row r="43" spans="1:18" ht="15" customHeight="1" x14ac:dyDescent="0.15">
      <c r="A43" s="60"/>
      <c r="B43" s="67" t="s">
        <v>195</v>
      </c>
      <c r="C43" s="58" t="s">
        <v>189</v>
      </c>
      <c r="D43" s="59"/>
      <c r="E43" s="187">
        <v>807</v>
      </c>
      <c r="F43" s="188">
        <v>2430</v>
      </c>
      <c r="G43" s="188">
        <v>2424</v>
      </c>
      <c r="H43" s="189">
        <v>3</v>
      </c>
      <c r="I43" s="188">
        <v>51</v>
      </c>
      <c r="J43" s="190">
        <v>178</v>
      </c>
      <c r="K43" s="191">
        <v>56</v>
      </c>
      <c r="L43" s="191">
        <v>200</v>
      </c>
      <c r="M43" s="191">
        <v>697</v>
      </c>
      <c r="N43" s="191">
        <v>250</v>
      </c>
      <c r="O43" s="191">
        <v>801</v>
      </c>
      <c r="P43" s="192">
        <v>2406</v>
      </c>
      <c r="Q43" s="191">
        <v>406</v>
      </c>
      <c r="R43" s="193">
        <v>1422</v>
      </c>
    </row>
    <row r="44" spans="1:18" ht="8.25" customHeight="1" x14ac:dyDescent="0.15">
      <c r="A44" s="69"/>
      <c r="B44" s="70"/>
      <c r="C44" s="71"/>
      <c r="D44" s="63"/>
      <c r="E44" s="198"/>
      <c r="F44" s="197"/>
      <c r="G44" s="197"/>
      <c r="H44" s="196"/>
      <c r="I44" s="197"/>
      <c r="J44" s="197"/>
      <c r="K44" s="197"/>
      <c r="L44" s="197"/>
      <c r="M44" s="197"/>
      <c r="N44" s="197"/>
      <c r="O44" s="197"/>
      <c r="P44" s="198"/>
      <c r="Q44" s="202"/>
      <c r="R44" s="203"/>
    </row>
    <row r="45" spans="1:18" ht="15" customHeight="1" x14ac:dyDescent="0.15">
      <c r="A45" s="56"/>
      <c r="B45" s="57" t="s">
        <v>197</v>
      </c>
      <c r="C45" s="58" t="s">
        <v>196</v>
      </c>
      <c r="D45" s="54"/>
      <c r="E45" s="187">
        <v>368</v>
      </c>
      <c r="F45" s="188">
        <v>754</v>
      </c>
      <c r="G45" s="188">
        <v>368</v>
      </c>
      <c r="H45" s="189">
        <v>1</v>
      </c>
      <c r="I45" s="195" t="s">
        <v>251</v>
      </c>
      <c r="J45" s="201" t="s">
        <v>251</v>
      </c>
      <c r="K45" s="199" t="s">
        <v>251</v>
      </c>
      <c r="L45" s="199" t="s">
        <v>251</v>
      </c>
      <c r="M45" s="199" t="s">
        <v>251</v>
      </c>
      <c r="N45" s="199" t="s">
        <v>251</v>
      </c>
      <c r="O45" s="199" t="s">
        <v>251</v>
      </c>
      <c r="P45" s="204" t="s">
        <v>251</v>
      </c>
      <c r="Q45" s="199" t="s">
        <v>251</v>
      </c>
      <c r="R45" s="200" t="s">
        <v>251</v>
      </c>
    </row>
    <row r="46" spans="1:18" ht="8.25" customHeight="1" x14ac:dyDescent="0.15">
      <c r="A46" s="69"/>
      <c r="B46" s="71"/>
      <c r="C46" s="58"/>
      <c r="D46" s="63"/>
      <c r="E46" s="194"/>
      <c r="F46" s="195"/>
      <c r="G46" s="195"/>
      <c r="H46" s="196"/>
      <c r="I46" s="197"/>
      <c r="J46" s="197"/>
      <c r="K46" s="197"/>
      <c r="L46" s="197"/>
      <c r="M46" s="197"/>
      <c r="N46" s="197"/>
      <c r="O46" s="197"/>
      <c r="P46" s="198"/>
      <c r="Q46" s="202"/>
      <c r="R46" s="203"/>
    </row>
    <row r="47" spans="1:18" ht="15" customHeight="1" x14ac:dyDescent="0.15">
      <c r="A47" s="56"/>
      <c r="B47" s="57" t="s">
        <v>199</v>
      </c>
      <c r="C47" s="58" t="s">
        <v>198</v>
      </c>
      <c r="D47" s="54"/>
      <c r="E47" s="187">
        <v>40915</v>
      </c>
      <c r="F47" s="188">
        <v>40915</v>
      </c>
      <c r="G47" s="188">
        <v>40915</v>
      </c>
      <c r="H47" s="189">
        <v>1</v>
      </c>
      <c r="I47" s="195" t="s">
        <v>251</v>
      </c>
      <c r="J47" s="201" t="s">
        <v>251</v>
      </c>
      <c r="K47" s="199" t="s">
        <v>251</v>
      </c>
      <c r="L47" s="191">
        <v>61</v>
      </c>
      <c r="M47" s="191">
        <v>61</v>
      </c>
      <c r="N47" s="191">
        <v>61</v>
      </c>
      <c r="O47" s="191">
        <v>40915</v>
      </c>
      <c r="P47" s="192">
        <v>40915</v>
      </c>
      <c r="Q47" s="199" t="s">
        <v>251</v>
      </c>
      <c r="R47" s="200" t="s">
        <v>251</v>
      </c>
    </row>
    <row r="48" spans="1:18" ht="15" customHeight="1" x14ac:dyDescent="0.15">
      <c r="A48" s="588" t="s">
        <v>200</v>
      </c>
      <c r="B48" s="589"/>
      <c r="C48" s="589"/>
      <c r="D48" s="63"/>
      <c r="E48" s="198"/>
      <c r="F48" s="197"/>
      <c r="G48" s="197"/>
      <c r="H48" s="196"/>
      <c r="I48" s="197"/>
      <c r="J48" s="197"/>
      <c r="K48" s="197"/>
      <c r="L48" s="197"/>
      <c r="M48" s="197"/>
      <c r="N48" s="197"/>
      <c r="O48" s="197"/>
      <c r="P48" s="198"/>
      <c r="Q48" s="202"/>
      <c r="R48" s="203"/>
    </row>
    <row r="49" spans="1:18" ht="15" customHeight="1" x14ac:dyDescent="0.15">
      <c r="A49" s="72"/>
      <c r="B49" s="4"/>
      <c r="C49" s="58" t="s">
        <v>152</v>
      </c>
      <c r="D49" s="73"/>
      <c r="E49" s="187">
        <v>685</v>
      </c>
      <c r="F49" s="188">
        <v>1694</v>
      </c>
      <c r="G49" s="188">
        <v>1694</v>
      </c>
      <c r="H49" s="189">
        <v>2.4700000000000002</v>
      </c>
      <c r="I49" s="188">
        <v>136</v>
      </c>
      <c r="J49" s="190">
        <v>327</v>
      </c>
      <c r="K49" s="191">
        <v>146</v>
      </c>
      <c r="L49" s="191">
        <v>626</v>
      </c>
      <c r="M49" s="191">
        <v>1574</v>
      </c>
      <c r="N49" s="191">
        <v>891</v>
      </c>
      <c r="O49" s="191">
        <v>685</v>
      </c>
      <c r="P49" s="192">
        <v>1694</v>
      </c>
      <c r="Q49" s="199" t="s">
        <v>251</v>
      </c>
      <c r="R49" s="200" t="s">
        <v>251</v>
      </c>
    </row>
    <row r="50" spans="1:18" ht="15" customHeight="1" x14ac:dyDescent="0.15">
      <c r="A50" s="72"/>
      <c r="B50" s="4"/>
      <c r="C50" s="58" t="s">
        <v>153</v>
      </c>
      <c r="D50" s="73"/>
      <c r="E50" s="187">
        <v>83</v>
      </c>
      <c r="F50" s="188">
        <v>204</v>
      </c>
      <c r="G50" s="188">
        <v>204</v>
      </c>
      <c r="H50" s="189">
        <v>2.46</v>
      </c>
      <c r="I50" s="188">
        <v>9</v>
      </c>
      <c r="J50" s="190">
        <v>23</v>
      </c>
      <c r="K50" s="191">
        <v>9</v>
      </c>
      <c r="L50" s="191">
        <v>71</v>
      </c>
      <c r="M50" s="191">
        <v>180</v>
      </c>
      <c r="N50" s="191">
        <v>104</v>
      </c>
      <c r="O50" s="191">
        <v>83</v>
      </c>
      <c r="P50" s="192">
        <v>204</v>
      </c>
      <c r="Q50" s="199" t="s">
        <v>251</v>
      </c>
      <c r="R50" s="200" t="s">
        <v>251</v>
      </c>
    </row>
    <row r="51" spans="1:18" ht="7.5" customHeight="1" thickBot="1" x14ac:dyDescent="0.2">
      <c r="A51" s="74"/>
      <c r="B51" s="75"/>
      <c r="C51" s="75"/>
      <c r="D51" s="76"/>
      <c r="E51" s="205"/>
      <c r="F51" s="205"/>
      <c r="G51" s="205"/>
      <c r="H51" s="205"/>
      <c r="I51" s="205"/>
      <c r="J51" s="205"/>
      <c r="K51" s="205"/>
      <c r="L51" s="205"/>
      <c r="M51" s="205"/>
      <c r="N51" s="205"/>
      <c r="O51" s="205"/>
      <c r="P51" s="206"/>
      <c r="Q51" s="207"/>
      <c r="R51" s="208"/>
    </row>
    <row r="52" spans="1:18" ht="7.5" customHeight="1" x14ac:dyDescent="0.15"/>
    <row r="53" spans="1:18" x14ac:dyDescent="0.15">
      <c r="A53" s="587" t="s">
        <v>154</v>
      </c>
      <c r="B53" s="587"/>
      <c r="C53" s="587"/>
      <c r="D53" s="587"/>
      <c r="E53" s="587"/>
      <c r="F53" s="587"/>
    </row>
  </sheetData>
  <mergeCells count="31">
    <mergeCell ref="L4:M4"/>
    <mergeCell ref="H4:H7"/>
    <mergeCell ref="M6:M7"/>
    <mergeCell ref="J6:J7"/>
    <mergeCell ref="L6:L7"/>
    <mergeCell ref="A18:B18"/>
    <mergeCell ref="O4:P4"/>
    <mergeCell ref="O6:O7"/>
    <mergeCell ref="P6:P7"/>
    <mergeCell ref="I5:K5"/>
    <mergeCell ref="K6:K7"/>
    <mergeCell ref="N6:N7"/>
    <mergeCell ref="I6:I7"/>
    <mergeCell ref="L5:N5"/>
    <mergeCell ref="I4:J4"/>
    <mergeCell ref="A17:D17"/>
    <mergeCell ref="A10:D10"/>
    <mergeCell ref="A11:B11"/>
    <mergeCell ref="A12:B12"/>
    <mergeCell ref="G4:G7"/>
    <mergeCell ref="A4:D7"/>
    <mergeCell ref="O5:P5"/>
    <mergeCell ref="Q4:R4"/>
    <mergeCell ref="Q5:R5"/>
    <mergeCell ref="Q6:Q7"/>
    <mergeCell ref="R6:R7"/>
    <mergeCell ref="A53:F53"/>
    <mergeCell ref="A48:C48"/>
    <mergeCell ref="A9:D9"/>
    <mergeCell ref="E4:E7"/>
    <mergeCell ref="F4:F7"/>
  </mergeCells>
  <phoneticPr fontId="2"/>
  <pageMargins left="0.21" right="0.19" top="0.2" bottom="0.2" header="0.2" footer="0.2"/>
  <pageSetup paperSize="9" scale="83" orientation="landscape" verticalDpi="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2"/>
  <sheetViews>
    <sheetView zoomScaleNormal="100" workbookViewId="0">
      <selection sqref="A1:AD1"/>
    </sheetView>
  </sheetViews>
  <sheetFormatPr defaultRowHeight="13.5" x14ac:dyDescent="0.15"/>
  <cols>
    <col min="1" max="1" width="0.875" customWidth="1"/>
    <col min="2" max="2" width="3.625" customWidth="1"/>
    <col min="3" max="3" width="35.75" customWidth="1"/>
    <col min="4" max="5" width="1.125" customWidth="1"/>
    <col min="6" max="6" width="11.125" customWidth="1"/>
    <col min="7" max="8" width="0.875" customWidth="1"/>
    <col min="9" max="9" width="11.125" customWidth="1"/>
    <col min="10" max="11" width="0.875" customWidth="1"/>
    <col min="12" max="12" width="11.125" customWidth="1"/>
    <col min="13" max="14" width="0.875" customWidth="1"/>
    <col min="15" max="15" width="11.125" customWidth="1"/>
    <col min="16" max="17" width="0.875" customWidth="1"/>
    <col min="18" max="18" width="11.125" customWidth="1"/>
    <col min="19" max="20" width="0.875" customWidth="1"/>
    <col min="21" max="21" width="11.125" customWidth="1"/>
    <col min="22" max="23" width="0.875" customWidth="1"/>
    <col min="24" max="24" width="11.125" customWidth="1"/>
    <col min="25" max="26" width="0.875" customWidth="1"/>
    <col min="27" max="27" width="11.125" customWidth="1"/>
    <col min="28" max="29" width="0.875" customWidth="1"/>
    <col min="30" max="30" width="11.125" customWidth="1"/>
    <col min="31" max="31" width="0.875" customWidth="1"/>
  </cols>
  <sheetData>
    <row r="1" spans="1:31" ht="20.25" customHeight="1" x14ac:dyDescent="0.15">
      <c r="A1" s="611" t="s">
        <v>346</v>
      </c>
      <c r="B1" s="611"/>
      <c r="C1" s="611"/>
      <c r="D1" s="611"/>
      <c r="E1" s="611"/>
      <c r="F1" s="611"/>
      <c r="G1" s="611"/>
      <c r="H1" s="611"/>
      <c r="I1" s="611"/>
      <c r="J1" s="611"/>
      <c r="K1" s="611"/>
      <c r="L1" s="611"/>
      <c r="M1" s="611"/>
      <c r="N1" s="611"/>
      <c r="O1" s="611"/>
      <c r="P1" s="611"/>
      <c r="Q1" s="611"/>
      <c r="R1" s="611"/>
      <c r="S1" s="611"/>
      <c r="T1" s="611"/>
      <c r="U1" s="611"/>
      <c r="V1" s="611"/>
      <c r="W1" s="611"/>
      <c r="X1" s="611"/>
      <c r="Y1" s="611"/>
      <c r="Z1" s="611"/>
      <c r="AA1" s="611"/>
      <c r="AB1" s="611"/>
      <c r="AC1" s="611"/>
      <c r="AD1" s="611"/>
      <c r="AE1" s="255"/>
    </row>
    <row r="2" spans="1:31" ht="20.25" customHeight="1" x14ac:dyDescent="0.15">
      <c r="A2" s="612" t="s">
        <v>349</v>
      </c>
      <c r="B2" s="612"/>
      <c r="C2" s="612"/>
      <c r="D2" s="612"/>
      <c r="E2" s="612"/>
      <c r="F2" s="612"/>
      <c r="G2" s="612"/>
      <c r="H2" s="612"/>
      <c r="I2" s="612"/>
      <c r="J2" s="612"/>
      <c r="K2" s="612"/>
      <c r="L2" s="612"/>
      <c r="M2" s="612"/>
      <c r="N2" s="612"/>
      <c r="O2" s="612"/>
      <c r="P2" s="612"/>
      <c r="Q2" s="612"/>
      <c r="R2" s="612"/>
      <c r="S2" s="612"/>
      <c r="T2" s="612"/>
      <c r="U2" s="612"/>
      <c r="V2" s="612"/>
      <c r="W2" s="612"/>
      <c r="X2" s="612"/>
      <c r="Y2" s="612"/>
      <c r="Z2" s="612"/>
      <c r="AA2" s="612"/>
      <c r="AB2" s="612"/>
      <c r="AC2" s="612"/>
      <c r="AD2" s="612"/>
      <c r="AE2" s="256"/>
    </row>
    <row r="3" spans="1:31" ht="10.5" customHeight="1" thickBot="1" x14ac:dyDescent="0.2"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31" ht="14.25" customHeight="1" x14ac:dyDescent="0.15">
      <c r="A4" s="591" t="s">
        <v>218</v>
      </c>
      <c r="B4" s="592"/>
      <c r="C4" s="593"/>
      <c r="D4" s="593"/>
      <c r="E4" s="559" t="s">
        <v>341</v>
      </c>
      <c r="F4" s="560"/>
      <c r="G4" s="560"/>
      <c r="H4" s="560"/>
      <c r="I4" s="560"/>
      <c r="J4" s="560"/>
      <c r="K4" s="560"/>
      <c r="L4" s="560"/>
      <c r="M4" s="571"/>
      <c r="N4" s="615" t="s">
        <v>119</v>
      </c>
      <c r="O4" s="616"/>
      <c r="P4" s="270"/>
      <c r="Q4" s="270"/>
      <c r="R4" s="3"/>
      <c r="S4" s="3"/>
      <c r="T4" s="3"/>
      <c r="U4" s="560"/>
      <c r="V4" s="571"/>
      <c r="W4" s="3"/>
      <c r="X4" s="3"/>
      <c r="Y4" s="3"/>
      <c r="Z4" s="3"/>
      <c r="AA4" s="3"/>
      <c r="AB4" s="3"/>
      <c r="AC4" s="3"/>
      <c r="AD4" s="3"/>
      <c r="AE4" s="275"/>
    </row>
    <row r="5" spans="1:31" ht="14.25" customHeight="1" x14ac:dyDescent="0.15">
      <c r="A5" s="594"/>
      <c r="B5" s="595"/>
      <c r="C5" s="596"/>
      <c r="D5" s="596"/>
      <c r="E5" s="562"/>
      <c r="F5" s="563"/>
      <c r="G5" s="563"/>
      <c r="H5" s="563"/>
      <c r="I5" s="563"/>
      <c r="J5" s="563"/>
      <c r="K5" s="563"/>
      <c r="L5" s="563"/>
      <c r="M5" s="572"/>
      <c r="N5" s="562" t="s">
        <v>343</v>
      </c>
      <c r="O5" s="563"/>
      <c r="P5" s="563"/>
      <c r="Q5" s="563"/>
      <c r="R5" s="563"/>
      <c r="S5" s="563"/>
      <c r="T5" s="563"/>
      <c r="U5" s="563"/>
      <c r="V5" s="572"/>
      <c r="W5" s="247"/>
      <c r="X5" s="563" t="s">
        <v>345</v>
      </c>
      <c r="Y5" s="563"/>
      <c r="Z5" s="563"/>
      <c r="AA5" s="563"/>
      <c r="AB5" s="563"/>
      <c r="AC5" s="563"/>
      <c r="AD5" s="563"/>
      <c r="AE5" s="564"/>
    </row>
    <row r="6" spans="1:31" ht="14.25" x14ac:dyDescent="0.15">
      <c r="A6" s="594"/>
      <c r="B6" s="595"/>
      <c r="C6" s="596"/>
      <c r="D6" s="596"/>
      <c r="E6" s="265"/>
      <c r="F6" s="550" t="s">
        <v>347</v>
      </c>
      <c r="G6" s="5"/>
      <c r="H6" s="273"/>
      <c r="I6" s="613" t="s">
        <v>348</v>
      </c>
      <c r="J6" s="261"/>
      <c r="K6" s="5"/>
      <c r="L6" s="49" t="s">
        <v>81</v>
      </c>
      <c r="M6" s="5"/>
      <c r="N6" s="186"/>
      <c r="O6" s="613" t="s">
        <v>123</v>
      </c>
      <c r="P6" s="261"/>
      <c r="Q6" s="186"/>
      <c r="R6" s="613" t="s">
        <v>348</v>
      </c>
      <c r="S6" s="261"/>
      <c r="T6" s="271"/>
      <c r="U6" s="269" t="s">
        <v>344</v>
      </c>
      <c r="V6" s="261"/>
      <c r="W6" s="5"/>
      <c r="X6" s="550" t="s">
        <v>123</v>
      </c>
      <c r="Y6" s="5"/>
      <c r="Z6" s="251"/>
      <c r="AA6" s="550" t="s">
        <v>348</v>
      </c>
      <c r="AB6" s="48"/>
      <c r="AC6" s="5"/>
      <c r="AD6" s="49" t="s">
        <v>108</v>
      </c>
      <c r="AE6" s="257"/>
    </row>
    <row r="7" spans="1:31" ht="14.25" x14ac:dyDescent="0.15">
      <c r="A7" s="597"/>
      <c r="B7" s="598"/>
      <c r="C7" s="599"/>
      <c r="D7" s="599"/>
      <c r="E7" s="266"/>
      <c r="F7" s="614"/>
      <c r="G7" s="247"/>
      <c r="H7" s="274"/>
      <c r="I7" s="614"/>
      <c r="J7" s="249"/>
      <c r="K7" s="247"/>
      <c r="L7" s="268" t="s">
        <v>342</v>
      </c>
      <c r="M7" s="247"/>
      <c r="N7" s="250"/>
      <c r="O7" s="614"/>
      <c r="P7" s="249"/>
      <c r="Q7" s="250"/>
      <c r="R7" s="614"/>
      <c r="S7" s="249"/>
      <c r="T7" s="247"/>
      <c r="U7" s="268" t="s">
        <v>135</v>
      </c>
      <c r="V7" s="249"/>
      <c r="W7" s="247"/>
      <c r="X7" s="614"/>
      <c r="Y7" s="247"/>
      <c r="Z7" s="250"/>
      <c r="AA7" s="614"/>
      <c r="AB7" s="249"/>
      <c r="AC7" s="247"/>
      <c r="AD7" s="268" t="s">
        <v>135</v>
      </c>
      <c r="AE7" s="248"/>
    </row>
    <row r="8" spans="1:31" ht="7.5" customHeight="1" x14ac:dyDescent="0.15">
      <c r="A8" s="34"/>
      <c r="B8" s="35"/>
      <c r="C8" s="35"/>
      <c r="D8" s="36"/>
      <c r="E8" s="267"/>
      <c r="H8" s="30"/>
      <c r="I8" s="272"/>
      <c r="J8" s="21"/>
      <c r="K8" s="12"/>
      <c r="N8" s="30"/>
      <c r="O8" s="12"/>
      <c r="P8" s="21"/>
      <c r="Q8" s="23"/>
      <c r="R8" s="272"/>
      <c r="S8" s="21"/>
      <c r="T8" s="12"/>
      <c r="U8" s="272"/>
      <c r="V8" s="22"/>
      <c r="W8" s="12"/>
      <c r="X8" s="12"/>
      <c r="Y8" s="12"/>
      <c r="Z8" s="30"/>
      <c r="AA8" s="272"/>
      <c r="AB8" s="22"/>
      <c r="AC8" s="12"/>
      <c r="AD8" s="12"/>
      <c r="AE8" s="13"/>
    </row>
    <row r="9" spans="1:31" ht="15" customHeight="1" x14ac:dyDescent="0.15">
      <c r="A9" s="460" t="s">
        <v>155</v>
      </c>
      <c r="B9" s="524"/>
      <c r="C9" s="496"/>
      <c r="D9" s="496"/>
      <c r="E9" s="57"/>
      <c r="F9" s="252">
        <v>23047</v>
      </c>
      <c r="G9" s="252"/>
      <c r="H9" s="264"/>
      <c r="I9" s="258">
        <v>50594</v>
      </c>
      <c r="J9" s="262"/>
      <c r="K9" s="258"/>
      <c r="L9" s="252">
        <v>30994</v>
      </c>
      <c r="M9" s="252"/>
      <c r="N9" s="264"/>
      <c r="O9" s="258">
        <v>11565</v>
      </c>
      <c r="P9" s="262"/>
      <c r="Q9" s="264"/>
      <c r="R9" s="258">
        <v>26494</v>
      </c>
      <c r="S9" s="262"/>
      <c r="T9" s="258"/>
      <c r="U9" s="258">
        <v>13566</v>
      </c>
      <c r="V9" s="262"/>
      <c r="W9" s="258"/>
      <c r="X9" s="258">
        <v>3229</v>
      </c>
      <c r="Y9" s="258"/>
      <c r="Z9" s="264"/>
      <c r="AA9" s="258">
        <v>8142</v>
      </c>
      <c r="AB9" s="262"/>
      <c r="AC9" s="258"/>
      <c r="AD9" s="258">
        <v>3402</v>
      </c>
      <c r="AE9" s="259"/>
    </row>
    <row r="10" spans="1:31" ht="8.25" customHeight="1" x14ac:dyDescent="0.15">
      <c r="A10" s="460"/>
      <c r="B10" s="524"/>
      <c r="C10" s="496"/>
      <c r="D10" s="496"/>
      <c r="E10" s="57"/>
      <c r="F10" s="252"/>
      <c r="G10" s="252"/>
      <c r="H10" s="264"/>
      <c r="I10" s="258"/>
      <c r="J10" s="262"/>
      <c r="K10" s="258"/>
      <c r="L10" s="252"/>
      <c r="M10" s="252"/>
      <c r="N10" s="264"/>
      <c r="O10" s="258"/>
      <c r="P10" s="262"/>
      <c r="Q10" s="264"/>
      <c r="R10" s="258"/>
      <c r="S10" s="262"/>
      <c r="T10" s="258"/>
      <c r="U10" s="258"/>
      <c r="V10" s="262"/>
      <c r="W10" s="258"/>
      <c r="X10" s="258"/>
      <c r="Y10" s="258"/>
      <c r="Z10" s="264"/>
      <c r="AA10" s="258"/>
      <c r="AB10" s="262"/>
      <c r="AC10" s="258"/>
      <c r="AD10" s="258"/>
      <c r="AE10" s="259"/>
    </row>
    <row r="11" spans="1:31" ht="15" customHeight="1" x14ac:dyDescent="0.15">
      <c r="A11" s="523" t="s">
        <v>171</v>
      </c>
      <c r="B11" s="525"/>
      <c r="C11" s="58" t="s">
        <v>157</v>
      </c>
      <c r="D11" s="59"/>
      <c r="E11" s="61"/>
      <c r="F11" s="252">
        <v>15471</v>
      </c>
      <c r="G11" s="252"/>
      <c r="H11" s="264"/>
      <c r="I11" s="258">
        <v>42968</v>
      </c>
      <c r="J11" s="262"/>
      <c r="K11" s="258"/>
      <c r="L11" s="252">
        <v>23418</v>
      </c>
      <c r="M11" s="252"/>
      <c r="N11" s="264"/>
      <c r="O11" s="258">
        <v>7736</v>
      </c>
      <c r="P11" s="262"/>
      <c r="Q11" s="264"/>
      <c r="R11" s="258">
        <v>22634</v>
      </c>
      <c r="S11" s="262"/>
      <c r="T11" s="258"/>
      <c r="U11" s="258">
        <v>9737</v>
      </c>
      <c r="V11" s="262"/>
      <c r="W11" s="258"/>
      <c r="X11" s="258">
        <v>2306</v>
      </c>
      <c r="Y11" s="258"/>
      <c r="Z11" s="264"/>
      <c r="AA11" s="258">
        <v>7203</v>
      </c>
      <c r="AB11" s="262"/>
      <c r="AC11" s="258"/>
      <c r="AD11" s="258">
        <v>2479</v>
      </c>
      <c r="AE11" s="259"/>
    </row>
    <row r="12" spans="1:31" ht="15" customHeight="1" x14ac:dyDescent="0.15">
      <c r="A12" s="588" t="s">
        <v>203</v>
      </c>
      <c r="B12" s="589"/>
      <c r="C12" s="58" t="s">
        <v>156</v>
      </c>
      <c r="D12" s="59"/>
      <c r="E12" s="61"/>
      <c r="F12" s="252">
        <v>11781</v>
      </c>
      <c r="G12" s="252"/>
      <c r="H12" s="264"/>
      <c r="I12" s="258">
        <v>27818</v>
      </c>
      <c r="J12" s="262"/>
      <c r="K12" s="258"/>
      <c r="L12" s="252">
        <v>18387</v>
      </c>
      <c r="M12" s="252"/>
      <c r="N12" s="264"/>
      <c r="O12" s="258">
        <v>4964</v>
      </c>
      <c r="P12" s="262"/>
      <c r="Q12" s="264"/>
      <c r="R12" s="258">
        <v>11193</v>
      </c>
      <c r="S12" s="262"/>
      <c r="T12" s="258"/>
      <c r="U12" s="258">
        <v>6627</v>
      </c>
      <c r="V12" s="262"/>
      <c r="W12" s="258"/>
      <c r="X12" s="258">
        <v>1153</v>
      </c>
      <c r="Y12" s="258"/>
      <c r="Z12" s="264"/>
      <c r="AA12" s="258">
        <v>2558</v>
      </c>
      <c r="AB12" s="262"/>
      <c r="AC12" s="258"/>
      <c r="AD12" s="258">
        <v>1284</v>
      </c>
      <c r="AE12" s="259"/>
    </row>
    <row r="13" spans="1:31" ht="15" customHeight="1" x14ac:dyDescent="0.15">
      <c r="A13" s="56"/>
      <c r="B13" s="62" t="s">
        <v>172</v>
      </c>
      <c r="C13" s="58" t="s">
        <v>158</v>
      </c>
      <c r="D13" s="54"/>
      <c r="E13" s="57"/>
      <c r="F13" s="252">
        <v>6298</v>
      </c>
      <c r="G13" s="252"/>
      <c r="H13" s="264"/>
      <c r="I13" s="258">
        <v>12621</v>
      </c>
      <c r="J13" s="262"/>
      <c r="K13" s="258"/>
      <c r="L13" s="252">
        <v>11019</v>
      </c>
      <c r="M13" s="252"/>
      <c r="N13" s="264"/>
      <c r="O13" s="258">
        <v>2672</v>
      </c>
      <c r="P13" s="262"/>
      <c r="Q13" s="264"/>
      <c r="R13" s="258">
        <v>5354</v>
      </c>
      <c r="S13" s="262"/>
      <c r="T13" s="258"/>
      <c r="U13" s="258">
        <v>3963</v>
      </c>
      <c r="V13" s="262"/>
      <c r="W13" s="258"/>
      <c r="X13" s="258">
        <v>503</v>
      </c>
      <c r="Y13" s="258"/>
      <c r="Z13" s="264"/>
      <c r="AA13" s="258">
        <v>1011</v>
      </c>
      <c r="AB13" s="262"/>
      <c r="AC13" s="258"/>
      <c r="AD13" s="258">
        <v>601</v>
      </c>
      <c r="AE13" s="259"/>
    </row>
    <row r="14" spans="1:31" ht="15" customHeight="1" x14ac:dyDescent="0.15">
      <c r="A14" s="56"/>
      <c r="B14" s="62" t="s">
        <v>162</v>
      </c>
      <c r="C14" s="58" t="s">
        <v>159</v>
      </c>
      <c r="D14" s="54"/>
      <c r="E14" s="57"/>
      <c r="F14" s="252">
        <v>3058</v>
      </c>
      <c r="G14" s="252"/>
      <c r="H14" s="264"/>
      <c r="I14" s="258">
        <v>9910</v>
      </c>
      <c r="J14" s="262"/>
      <c r="K14" s="258"/>
      <c r="L14" s="252">
        <v>4817</v>
      </c>
      <c r="M14" s="252"/>
      <c r="N14" s="264"/>
      <c r="O14" s="258">
        <v>848</v>
      </c>
      <c r="P14" s="262"/>
      <c r="Q14" s="264"/>
      <c r="R14" s="258">
        <v>2696</v>
      </c>
      <c r="S14" s="262"/>
      <c r="T14" s="258"/>
      <c r="U14" s="258">
        <v>1211</v>
      </c>
      <c r="V14" s="262"/>
      <c r="W14" s="258"/>
      <c r="X14" s="258">
        <v>145</v>
      </c>
      <c r="Y14" s="258"/>
      <c r="Z14" s="264"/>
      <c r="AA14" s="258">
        <v>454</v>
      </c>
      <c r="AB14" s="262"/>
      <c r="AC14" s="258"/>
      <c r="AD14" s="258">
        <v>178</v>
      </c>
      <c r="AE14" s="259"/>
    </row>
    <row r="15" spans="1:31" ht="15" customHeight="1" x14ac:dyDescent="0.15">
      <c r="A15" s="56"/>
      <c r="B15" s="62" t="s">
        <v>163</v>
      </c>
      <c r="C15" s="58" t="s">
        <v>160</v>
      </c>
      <c r="D15" s="54"/>
      <c r="E15" s="57"/>
      <c r="F15" s="252">
        <v>334</v>
      </c>
      <c r="G15" s="252"/>
      <c r="H15" s="264"/>
      <c r="I15" s="258">
        <v>726</v>
      </c>
      <c r="J15" s="262"/>
      <c r="K15" s="258"/>
      <c r="L15" s="252">
        <v>339</v>
      </c>
      <c r="M15" s="252"/>
      <c r="N15" s="264"/>
      <c r="O15" s="258">
        <v>186</v>
      </c>
      <c r="P15" s="262"/>
      <c r="Q15" s="264"/>
      <c r="R15" s="258">
        <v>402</v>
      </c>
      <c r="S15" s="262"/>
      <c r="T15" s="258"/>
      <c r="U15" s="258">
        <v>186</v>
      </c>
      <c r="V15" s="262"/>
      <c r="W15" s="258"/>
      <c r="X15" s="258">
        <v>68</v>
      </c>
      <c r="Y15" s="258"/>
      <c r="Z15" s="264"/>
      <c r="AA15" s="258">
        <v>145</v>
      </c>
      <c r="AB15" s="262"/>
      <c r="AC15" s="258"/>
      <c r="AD15" s="258">
        <v>68</v>
      </c>
      <c r="AE15" s="259"/>
    </row>
    <row r="16" spans="1:31" ht="15" customHeight="1" x14ac:dyDescent="0.15">
      <c r="A16" s="56"/>
      <c r="B16" s="62" t="s">
        <v>164</v>
      </c>
      <c r="C16" s="58" t="s">
        <v>161</v>
      </c>
      <c r="D16" s="54"/>
      <c r="E16" s="57"/>
      <c r="F16" s="252">
        <v>2091</v>
      </c>
      <c r="G16" s="252"/>
      <c r="H16" s="264"/>
      <c r="I16" s="258">
        <v>4561</v>
      </c>
      <c r="J16" s="262"/>
      <c r="K16" s="258"/>
      <c r="L16" s="252">
        <v>2212</v>
      </c>
      <c r="M16" s="252"/>
      <c r="N16" s="264"/>
      <c r="O16" s="258">
        <v>1258</v>
      </c>
      <c r="P16" s="262"/>
      <c r="Q16" s="264"/>
      <c r="R16" s="258">
        <v>2741</v>
      </c>
      <c r="S16" s="262"/>
      <c r="T16" s="258"/>
      <c r="U16" s="258">
        <v>1267</v>
      </c>
      <c r="V16" s="262"/>
      <c r="W16" s="258"/>
      <c r="X16" s="258">
        <v>437</v>
      </c>
      <c r="Y16" s="258"/>
      <c r="Z16" s="264"/>
      <c r="AA16" s="258">
        <v>948</v>
      </c>
      <c r="AB16" s="262"/>
      <c r="AC16" s="258"/>
      <c r="AD16" s="258">
        <v>437</v>
      </c>
      <c r="AE16" s="259"/>
    </row>
    <row r="17" spans="1:31" ht="8.25" customHeight="1" x14ac:dyDescent="0.15">
      <c r="A17" s="460"/>
      <c r="B17" s="524"/>
      <c r="C17" s="496"/>
      <c r="D17" s="496"/>
      <c r="E17" s="57"/>
      <c r="F17" s="252"/>
      <c r="G17" s="252"/>
      <c r="H17" s="264"/>
      <c r="I17" s="258"/>
      <c r="J17" s="262"/>
      <c r="K17" s="258"/>
      <c r="L17" s="252"/>
      <c r="M17" s="252"/>
      <c r="N17" s="264"/>
      <c r="O17" s="258"/>
      <c r="P17" s="262"/>
      <c r="Q17" s="264"/>
      <c r="R17" s="258"/>
      <c r="S17" s="262"/>
      <c r="T17" s="258"/>
      <c r="U17" s="258"/>
      <c r="V17" s="262"/>
      <c r="W17" s="258"/>
      <c r="X17" s="258"/>
      <c r="Y17" s="258"/>
      <c r="Z17" s="264"/>
      <c r="AA17" s="258"/>
      <c r="AB17" s="262"/>
      <c r="AC17" s="258"/>
      <c r="AD17" s="258"/>
      <c r="AE17" s="259"/>
    </row>
    <row r="18" spans="1:31" ht="15" customHeight="1" x14ac:dyDescent="0.15">
      <c r="A18" s="588" t="s">
        <v>205</v>
      </c>
      <c r="B18" s="589"/>
      <c r="C18" s="58" t="s">
        <v>204</v>
      </c>
      <c r="D18" s="59"/>
      <c r="E18" s="61"/>
      <c r="F18" s="252">
        <v>3690</v>
      </c>
      <c r="G18" s="252"/>
      <c r="H18" s="264"/>
      <c r="I18" s="258">
        <v>15150</v>
      </c>
      <c r="J18" s="262"/>
      <c r="K18" s="258"/>
      <c r="L18" s="252">
        <v>5031</v>
      </c>
      <c r="M18" s="252"/>
      <c r="N18" s="264"/>
      <c r="O18" s="258">
        <v>2772</v>
      </c>
      <c r="P18" s="262"/>
      <c r="Q18" s="264"/>
      <c r="R18" s="258">
        <v>11441</v>
      </c>
      <c r="S18" s="262"/>
      <c r="T18" s="258"/>
      <c r="U18" s="258">
        <v>3110</v>
      </c>
      <c r="V18" s="262"/>
      <c r="W18" s="258"/>
      <c r="X18" s="258">
        <v>1153</v>
      </c>
      <c r="Y18" s="258"/>
      <c r="Z18" s="264"/>
      <c r="AA18" s="258">
        <v>4645</v>
      </c>
      <c r="AB18" s="262"/>
      <c r="AC18" s="258"/>
      <c r="AD18" s="258">
        <v>1195</v>
      </c>
      <c r="AE18" s="259"/>
    </row>
    <row r="19" spans="1:31" ht="15" customHeight="1" x14ac:dyDescent="0.15">
      <c r="A19" s="60"/>
      <c r="B19" s="62" t="s">
        <v>173</v>
      </c>
      <c r="C19" s="58" t="s">
        <v>165</v>
      </c>
      <c r="D19" s="63"/>
      <c r="E19" s="71"/>
      <c r="F19" s="252">
        <v>64</v>
      </c>
      <c r="G19" s="252"/>
      <c r="H19" s="264"/>
      <c r="I19" s="258">
        <v>256</v>
      </c>
      <c r="J19" s="262"/>
      <c r="K19" s="258"/>
      <c r="L19" s="252">
        <v>128</v>
      </c>
      <c r="M19" s="252"/>
      <c r="N19" s="264"/>
      <c r="O19" s="258">
        <v>44</v>
      </c>
      <c r="P19" s="262"/>
      <c r="Q19" s="264"/>
      <c r="R19" s="258">
        <v>176</v>
      </c>
      <c r="S19" s="262"/>
      <c r="T19" s="258"/>
      <c r="U19" s="258">
        <v>70</v>
      </c>
      <c r="V19" s="262"/>
      <c r="W19" s="258"/>
      <c r="X19" s="258">
        <v>18</v>
      </c>
      <c r="Y19" s="258"/>
      <c r="Z19" s="264"/>
      <c r="AA19" s="258">
        <v>72</v>
      </c>
      <c r="AB19" s="262"/>
      <c r="AC19" s="258"/>
      <c r="AD19" s="258">
        <v>25</v>
      </c>
      <c r="AE19" s="259"/>
    </row>
    <row r="20" spans="1:31" ht="15" customHeight="1" x14ac:dyDescent="0.15">
      <c r="A20" s="56"/>
      <c r="B20" s="64" t="s">
        <v>174</v>
      </c>
      <c r="C20" s="58" t="s">
        <v>166</v>
      </c>
      <c r="D20" s="54"/>
      <c r="E20" s="57"/>
      <c r="F20" s="252">
        <v>57</v>
      </c>
      <c r="G20" s="252"/>
      <c r="H20" s="264"/>
      <c r="I20" s="258">
        <v>228</v>
      </c>
      <c r="J20" s="262"/>
      <c r="K20" s="258"/>
      <c r="L20" s="252">
        <v>113</v>
      </c>
      <c r="M20" s="252"/>
      <c r="N20" s="264"/>
      <c r="O20" s="258">
        <v>40</v>
      </c>
      <c r="P20" s="262"/>
      <c r="Q20" s="264"/>
      <c r="R20" s="258">
        <v>160</v>
      </c>
      <c r="S20" s="262"/>
      <c r="T20" s="258"/>
      <c r="U20" s="258">
        <v>63</v>
      </c>
      <c r="V20" s="262"/>
      <c r="W20" s="258"/>
      <c r="X20" s="258">
        <v>16</v>
      </c>
      <c r="Y20" s="258"/>
      <c r="Z20" s="264"/>
      <c r="AA20" s="258">
        <v>64</v>
      </c>
      <c r="AB20" s="262"/>
      <c r="AC20" s="258"/>
      <c r="AD20" s="258">
        <v>21</v>
      </c>
      <c r="AE20" s="259"/>
    </row>
    <row r="21" spans="1:31" ht="15" customHeight="1" x14ac:dyDescent="0.15">
      <c r="A21" s="56"/>
      <c r="B21" s="64" t="s">
        <v>175</v>
      </c>
      <c r="C21" s="58" t="s">
        <v>168</v>
      </c>
      <c r="D21" s="54"/>
      <c r="E21" s="57"/>
      <c r="F21" s="252">
        <v>7</v>
      </c>
      <c r="G21" s="252"/>
      <c r="H21" s="264"/>
      <c r="I21" s="258">
        <v>28</v>
      </c>
      <c r="J21" s="262"/>
      <c r="K21" s="258"/>
      <c r="L21" s="252">
        <v>15</v>
      </c>
      <c r="M21" s="252"/>
      <c r="N21" s="264"/>
      <c r="O21" s="258">
        <v>4</v>
      </c>
      <c r="P21" s="262"/>
      <c r="Q21" s="264"/>
      <c r="R21" s="258">
        <v>16</v>
      </c>
      <c r="S21" s="262"/>
      <c r="T21" s="258"/>
      <c r="U21" s="258">
        <v>7</v>
      </c>
      <c r="V21" s="262"/>
      <c r="W21" s="258"/>
      <c r="X21" s="258">
        <v>2</v>
      </c>
      <c r="Y21" s="258"/>
      <c r="Z21" s="264"/>
      <c r="AA21" s="258">
        <v>8</v>
      </c>
      <c r="AB21" s="262"/>
      <c r="AC21" s="258"/>
      <c r="AD21" s="258">
        <v>4</v>
      </c>
      <c r="AE21" s="259"/>
    </row>
    <row r="22" spans="1:31" ht="15" customHeight="1" x14ac:dyDescent="0.15">
      <c r="A22" s="60"/>
      <c r="B22" s="62" t="s">
        <v>176</v>
      </c>
      <c r="C22" s="58" t="s">
        <v>324</v>
      </c>
      <c r="D22" s="63"/>
      <c r="E22" s="71"/>
      <c r="F22" s="252">
        <v>526</v>
      </c>
      <c r="G22" s="252"/>
      <c r="H22" s="264"/>
      <c r="I22" s="258">
        <v>1592</v>
      </c>
      <c r="J22" s="262"/>
      <c r="K22" s="258"/>
      <c r="L22" s="252">
        <v>766</v>
      </c>
      <c r="M22" s="252"/>
      <c r="N22" s="264"/>
      <c r="O22" s="258">
        <v>468</v>
      </c>
      <c r="P22" s="262"/>
      <c r="Q22" s="264"/>
      <c r="R22" s="258">
        <v>1418</v>
      </c>
      <c r="S22" s="262"/>
      <c r="T22" s="258"/>
      <c r="U22" s="258">
        <v>482</v>
      </c>
      <c r="V22" s="262"/>
      <c r="W22" s="258"/>
      <c r="X22" s="258">
        <v>293</v>
      </c>
      <c r="Y22" s="258"/>
      <c r="Z22" s="264"/>
      <c r="AA22" s="258">
        <v>893</v>
      </c>
      <c r="AB22" s="262"/>
      <c r="AC22" s="258"/>
      <c r="AD22" s="258">
        <v>293</v>
      </c>
      <c r="AE22" s="259"/>
    </row>
    <row r="23" spans="1:31" ht="15" customHeight="1" x14ac:dyDescent="0.15">
      <c r="A23" s="56"/>
      <c r="B23" s="65" t="s">
        <v>174</v>
      </c>
      <c r="C23" s="58" t="s">
        <v>166</v>
      </c>
      <c r="D23" s="54"/>
      <c r="E23" s="57"/>
      <c r="F23" s="252">
        <v>399</v>
      </c>
      <c r="G23" s="252"/>
      <c r="H23" s="264"/>
      <c r="I23" s="258">
        <v>1210</v>
      </c>
      <c r="J23" s="262"/>
      <c r="K23" s="258"/>
      <c r="L23" s="252">
        <v>575</v>
      </c>
      <c r="M23" s="252"/>
      <c r="N23" s="264"/>
      <c r="O23" s="258">
        <v>355</v>
      </c>
      <c r="P23" s="262"/>
      <c r="Q23" s="264"/>
      <c r="R23" s="258">
        <v>1078</v>
      </c>
      <c r="S23" s="262"/>
      <c r="T23" s="258"/>
      <c r="U23" s="258">
        <v>364</v>
      </c>
      <c r="V23" s="262"/>
      <c r="W23" s="258"/>
      <c r="X23" s="258">
        <v>225</v>
      </c>
      <c r="Y23" s="258"/>
      <c r="Z23" s="264"/>
      <c r="AA23" s="258">
        <v>688</v>
      </c>
      <c r="AB23" s="262"/>
      <c r="AC23" s="258"/>
      <c r="AD23" s="258">
        <v>225</v>
      </c>
      <c r="AE23" s="259"/>
    </row>
    <row r="24" spans="1:31" ht="15" customHeight="1" x14ac:dyDescent="0.15">
      <c r="A24" s="56"/>
      <c r="B24" s="65" t="s">
        <v>175</v>
      </c>
      <c r="C24" s="58" t="s">
        <v>168</v>
      </c>
      <c r="D24" s="54"/>
      <c r="E24" s="57"/>
      <c r="F24" s="252">
        <v>127</v>
      </c>
      <c r="G24" s="252"/>
      <c r="H24" s="264"/>
      <c r="I24" s="258">
        <v>382</v>
      </c>
      <c r="J24" s="262"/>
      <c r="K24" s="258"/>
      <c r="L24" s="252">
        <v>191</v>
      </c>
      <c r="M24" s="252"/>
      <c r="N24" s="264"/>
      <c r="O24" s="258">
        <v>113</v>
      </c>
      <c r="P24" s="262"/>
      <c r="Q24" s="264"/>
      <c r="R24" s="258">
        <v>340</v>
      </c>
      <c r="S24" s="262"/>
      <c r="T24" s="258"/>
      <c r="U24" s="258">
        <v>118</v>
      </c>
      <c r="V24" s="262"/>
      <c r="W24" s="258"/>
      <c r="X24" s="258">
        <v>68</v>
      </c>
      <c r="Y24" s="258"/>
      <c r="Z24" s="264"/>
      <c r="AA24" s="258">
        <v>205</v>
      </c>
      <c r="AB24" s="262"/>
      <c r="AC24" s="258"/>
      <c r="AD24" s="258">
        <v>68</v>
      </c>
      <c r="AE24" s="259"/>
    </row>
    <row r="25" spans="1:31" ht="15" customHeight="1" x14ac:dyDescent="0.15">
      <c r="A25" s="60"/>
      <c r="B25" s="62" t="s">
        <v>177</v>
      </c>
      <c r="C25" s="58" t="s">
        <v>287</v>
      </c>
      <c r="D25" s="63"/>
      <c r="E25" s="71"/>
      <c r="F25" s="252">
        <v>248</v>
      </c>
      <c r="G25" s="252"/>
      <c r="H25" s="264"/>
      <c r="I25" s="258">
        <v>1491</v>
      </c>
      <c r="J25" s="262"/>
      <c r="K25" s="258"/>
      <c r="L25" s="252">
        <v>469</v>
      </c>
      <c r="M25" s="252"/>
      <c r="N25" s="264"/>
      <c r="O25" s="258">
        <v>151</v>
      </c>
      <c r="P25" s="262"/>
      <c r="Q25" s="264"/>
      <c r="R25" s="258">
        <v>907</v>
      </c>
      <c r="S25" s="262"/>
      <c r="T25" s="258"/>
      <c r="U25" s="258">
        <v>248</v>
      </c>
      <c r="V25" s="262"/>
      <c r="W25" s="258"/>
      <c r="X25" s="258">
        <v>43</v>
      </c>
      <c r="Y25" s="258"/>
      <c r="Z25" s="264"/>
      <c r="AA25" s="258">
        <v>250</v>
      </c>
      <c r="AB25" s="262"/>
      <c r="AC25" s="258"/>
      <c r="AD25" s="258">
        <v>62</v>
      </c>
      <c r="AE25" s="259"/>
    </row>
    <row r="26" spans="1:31" ht="15" customHeight="1" x14ac:dyDescent="0.15">
      <c r="A26" s="56"/>
      <c r="B26" s="65" t="s">
        <v>174</v>
      </c>
      <c r="C26" s="58" t="s">
        <v>336</v>
      </c>
      <c r="D26" s="54"/>
      <c r="E26" s="57"/>
      <c r="F26" s="252">
        <v>215</v>
      </c>
      <c r="G26" s="252"/>
      <c r="H26" s="264"/>
      <c r="I26" s="258">
        <v>1293</v>
      </c>
      <c r="J26" s="262"/>
      <c r="K26" s="258"/>
      <c r="L26" s="252">
        <v>408</v>
      </c>
      <c r="M26" s="252"/>
      <c r="N26" s="264"/>
      <c r="O26" s="258">
        <v>132</v>
      </c>
      <c r="P26" s="262"/>
      <c r="Q26" s="264"/>
      <c r="R26" s="258">
        <v>796</v>
      </c>
      <c r="S26" s="262"/>
      <c r="T26" s="258"/>
      <c r="U26" s="258">
        <v>218</v>
      </c>
      <c r="V26" s="262"/>
      <c r="W26" s="258"/>
      <c r="X26" s="258">
        <v>39</v>
      </c>
      <c r="Y26" s="258"/>
      <c r="Z26" s="264"/>
      <c r="AA26" s="258">
        <v>228</v>
      </c>
      <c r="AB26" s="262"/>
      <c r="AC26" s="258"/>
      <c r="AD26" s="258">
        <v>57</v>
      </c>
      <c r="AE26" s="259"/>
    </row>
    <row r="27" spans="1:31" ht="15" customHeight="1" x14ac:dyDescent="0.15">
      <c r="A27" s="56"/>
      <c r="B27" s="65" t="s">
        <v>175</v>
      </c>
      <c r="C27" s="58" t="s">
        <v>337</v>
      </c>
      <c r="D27" s="54"/>
      <c r="E27" s="57"/>
      <c r="F27" s="252">
        <v>33</v>
      </c>
      <c r="G27" s="252"/>
      <c r="H27" s="264"/>
      <c r="I27" s="258">
        <v>198</v>
      </c>
      <c r="J27" s="262"/>
      <c r="K27" s="258"/>
      <c r="L27" s="252">
        <v>61</v>
      </c>
      <c r="M27" s="252"/>
      <c r="N27" s="264"/>
      <c r="O27" s="258">
        <v>19</v>
      </c>
      <c r="P27" s="262"/>
      <c r="Q27" s="264"/>
      <c r="R27" s="258">
        <v>111</v>
      </c>
      <c r="S27" s="262"/>
      <c r="T27" s="258"/>
      <c r="U27" s="258">
        <v>30</v>
      </c>
      <c r="V27" s="262"/>
      <c r="W27" s="258"/>
      <c r="X27" s="258">
        <v>4</v>
      </c>
      <c r="Y27" s="258"/>
      <c r="Z27" s="264"/>
      <c r="AA27" s="258">
        <v>22</v>
      </c>
      <c r="AB27" s="262"/>
      <c r="AC27" s="258"/>
      <c r="AD27" s="258">
        <v>5</v>
      </c>
      <c r="AE27" s="259"/>
    </row>
    <row r="28" spans="1:31" ht="15" customHeight="1" x14ac:dyDescent="0.15">
      <c r="A28" s="60"/>
      <c r="B28" s="62" t="s">
        <v>178</v>
      </c>
      <c r="C28" s="58" t="s">
        <v>325</v>
      </c>
      <c r="D28" s="59"/>
      <c r="E28" s="61"/>
      <c r="F28" s="252">
        <v>1516</v>
      </c>
      <c r="G28" s="252"/>
      <c r="H28" s="264"/>
      <c r="I28" s="258">
        <v>7264</v>
      </c>
      <c r="J28" s="262"/>
      <c r="K28" s="258"/>
      <c r="L28" s="252">
        <v>1696</v>
      </c>
      <c r="M28" s="252"/>
      <c r="N28" s="264"/>
      <c r="O28" s="258">
        <v>1245</v>
      </c>
      <c r="P28" s="262"/>
      <c r="Q28" s="264"/>
      <c r="R28" s="258">
        <v>5915</v>
      </c>
      <c r="S28" s="262"/>
      <c r="T28" s="258"/>
      <c r="U28" s="258">
        <v>1252</v>
      </c>
      <c r="V28" s="262"/>
      <c r="W28" s="258"/>
      <c r="X28" s="258">
        <v>521</v>
      </c>
      <c r="Y28" s="258"/>
      <c r="Z28" s="264"/>
      <c r="AA28" s="258">
        <v>2390</v>
      </c>
      <c r="AB28" s="262"/>
      <c r="AC28" s="258"/>
      <c r="AD28" s="258">
        <v>521</v>
      </c>
      <c r="AE28" s="259"/>
    </row>
    <row r="29" spans="1:31" ht="15" customHeight="1" x14ac:dyDescent="0.15">
      <c r="A29" s="56"/>
      <c r="B29" s="65" t="s">
        <v>174</v>
      </c>
      <c r="C29" s="58" t="s">
        <v>336</v>
      </c>
      <c r="D29" s="54"/>
      <c r="E29" s="57"/>
      <c r="F29" s="252">
        <v>1206</v>
      </c>
      <c r="G29" s="252"/>
      <c r="H29" s="264"/>
      <c r="I29" s="258">
        <v>5815</v>
      </c>
      <c r="J29" s="262"/>
      <c r="K29" s="258"/>
      <c r="L29" s="252">
        <v>1347</v>
      </c>
      <c r="M29" s="252"/>
      <c r="N29" s="264"/>
      <c r="O29" s="258">
        <v>999</v>
      </c>
      <c r="P29" s="262"/>
      <c r="Q29" s="264"/>
      <c r="R29" s="258">
        <v>4769</v>
      </c>
      <c r="S29" s="262"/>
      <c r="T29" s="258"/>
      <c r="U29" s="258">
        <v>1005</v>
      </c>
      <c r="V29" s="262"/>
      <c r="W29" s="258"/>
      <c r="X29" s="258">
        <v>422</v>
      </c>
      <c r="Y29" s="258"/>
      <c r="Z29" s="264"/>
      <c r="AA29" s="258">
        <v>1937</v>
      </c>
      <c r="AB29" s="262"/>
      <c r="AC29" s="258"/>
      <c r="AD29" s="258">
        <v>422</v>
      </c>
      <c r="AE29" s="259"/>
    </row>
    <row r="30" spans="1:31" ht="15" customHeight="1" x14ac:dyDescent="0.15">
      <c r="A30" s="56"/>
      <c r="B30" s="65" t="s">
        <v>175</v>
      </c>
      <c r="C30" s="58" t="s">
        <v>337</v>
      </c>
      <c r="D30" s="54"/>
      <c r="E30" s="57"/>
      <c r="F30" s="252">
        <v>310</v>
      </c>
      <c r="G30" s="252"/>
      <c r="H30" s="264"/>
      <c r="I30" s="258">
        <v>1449</v>
      </c>
      <c r="J30" s="262"/>
      <c r="K30" s="258"/>
      <c r="L30" s="252">
        <v>349</v>
      </c>
      <c r="M30" s="252"/>
      <c r="N30" s="264"/>
      <c r="O30" s="258">
        <v>246</v>
      </c>
      <c r="P30" s="262"/>
      <c r="Q30" s="264"/>
      <c r="R30" s="258">
        <v>1146</v>
      </c>
      <c r="S30" s="262"/>
      <c r="T30" s="258"/>
      <c r="U30" s="258">
        <v>247</v>
      </c>
      <c r="V30" s="262"/>
      <c r="W30" s="258"/>
      <c r="X30" s="258">
        <v>99</v>
      </c>
      <c r="Y30" s="258"/>
      <c r="Z30" s="264"/>
      <c r="AA30" s="258">
        <v>453</v>
      </c>
      <c r="AB30" s="262"/>
      <c r="AC30" s="258"/>
      <c r="AD30" s="258">
        <v>99</v>
      </c>
      <c r="AE30" s="259"/>
    </row>
    <row r="31" spans="1:31" ht="15" customHeight="1" x14ac:dyDescent="0.15">
      <c r="A31" s="60"/>
      <c r="B31" s="62" t="s">
        <v>179</v>
      </c>
      <c r="C31" s="66" t="s">
        <v>180</v>
      </c>
      <c r="D31" s="59"/>
      <c r="E31" s="61"/>
      <c r="F31" s="252">
        <v>150</v>
      </c>
      <c r="G31" s="252"/>
      <c r="H31" s="264"/>
      <c r="I31" s="258">
        <v>472</v>
      </c>
      <c r="J31" s="262"/>
      <c r="K31" s="258"/>
      <c r="L31" s="252">
        <v>322</v>
      </c>
      <c r="M31" s="252"/>
      <c r="N31" s="264"/>
      <c r="O31" s="258">
        <v>95</v>
      </c>
      <c r="P31" s="262"/>
      <c r="Q31" s="264"/>
      <c r="R31" s="258">
        <v>297</v>
      </c>
      <c r="S31" s="262"/>
      <c r="T31" s="258"/>
      <c r="U31" s="258">
        <v>157</v>
      </c>
      <c r="V31" s="262"/>
      <c r="W31" s="258"/>
      <c r="X31" s="258">
        <v>20</v>
      </c>
      <c r="Y31" s="258"/>
      <c r="Z31" s="264"/>
      <c r="AA31" s="258">
        <v>63</v>
      </c>
      <c r="AB31" s="262"/>
      <c r="AC31" s="258"/>
      <c r="AD31" s="258">
        <v>22</v>
      </c>
      <c r="AE31" s="259"/>
    </row>
    <row r="32" spans="1:31" ht="15" customHeight="1" x14ac:dyDescent="0.15">
      <c r="A32" s="60"/>
      <c r="B32" s="62"/>
      <c r="C32" s="61" t="s">
        <v>170</v>
      </c>
      <c r="D32" s="54"/>
      <c r="E32" s="57"/>
      <c r="F32" s="252"/>
      <c r="G32" s="252"/>
      <c r="H32" s="264"/>
      <c r="I32" s="258"/>
      <c r="J32" s="262"/>
      <c r="K32" s="258"/>
      <c r="L32" s="252"/>
      <c r="M32" s="252"/>
      <c r="N32" s="264"/>
      <c r="O32" s="258"/>
      <c r="P32" s="262"/>
      <c r="Q32" s="264"/>
      <c r="R32" s="258"/>
      <c r="S32" s="262"/>
      <c r="T32" s="258"/>
      <c r="U32" s="258"/>
      <c r="V32" s="262"/>
      <c r="W32" s="258"/>
      <c r="X32" s="258"/>
      <c r="Y32" s="258"/>
      <c r="Z32" s="264"/>
      <c r="AA32" s="258"/>
      <c r="AB32" s="262"/>
      <c r="AC32" s="258"/>
      <c r="AD32" s="258"/>
      <c r="AE32" s="259"/>
    </row>
    <row r="33" spans="1:31" ht="15" customHeight="1" x14ac:dyDescent="0.15">
      <c r="A33" s="60"/>
      <c r="B33" s="62" t="s">
        <v>183</v>
      </c>
      <c r="C33" s="58" t="s">
        <v>181</v>
      </c>
      <c r="D33" s="59"/>
      <c r="E33" s="61"/>
      <c r="F33" s="252">
        <v>166</v>
      </c>
      <c r="G33" s="252"/>
      <c r="H33" s="264"/>
      <c r="I33" s="258">
        <v>750</v>
      </c>
      <c r="J33" s="262"/>
      <c r="K33" s="258"/>
      <c r="L33" s="252">
        <v>296</v>
      </c>
      <c r="M33" s="252"/>
      <c r="N33" s="264"/>
      <c r="O33" s="258">
        <v>94</v>
      </c>
      <c r="P33" s="262"/>
      <c r="Q33" s="264"/>
      <c r="R33" s="258">
        <v>414</v>
      </c>
      <c r="S33" s="262"/>
      <c r="T33" s="258"/>
      <c r="U33" s="258">
        <v>142</v>
      </c>
      <c r="V33" s="262"/>
      <c r="W33" s="258"/>
      <c r="X33" s="258">
        <v>26</v>
      </c>
      <c r="Y33" s="258"/>
      <c r="Z33" s="264"/>
      <c r="AA33" s="258">
        <v>119</v>
      </c>
      <c r="AB33" s="262"/>
      <c r="AC33" s="258"/>
      <c r="AD33" s="258">
        <v>31</v>
      </c>
      <c r="AE33" s="259"/>
    </row>
    <row r="34" spans="1:31" ht="15" customHeight="1" x14ac:dyDescent="0.15">
      <c r="A34" s="60"/>
      <c r="B34" s="67"/>
      <c r="C34" s="61" t="s">
        <v>170</v>
      </c>
      <c r="D34" s="54"/>
      <c r="E34" s="57"/>
      <c r="F34" s="252"/>
      <c r="G34" s="252"/>
      <c r="H34" s="264"/>
      <c r="I34" s="258"/>
      <c r="J34" s="262"/>
      <c r="K34" s="258"/>
      <c r="L34" s="252"/>
      <c r="M34" s="252"/>
      <c r="N34" s="264"/>
      <c r="O34" s="258"/>
      <c r="P34" s="262"/>
      <c r="Q34" s="264"/>
      <c r="R34" s="258"/>
      <c r="S34" s="262"/>
      <c r="T34" s="258"/>
      <c r="U34" s="258"/>
      <c r="V34" s="262"/>
      <c r="W34" s="258"/>
      <c r="X34" s="258"/>
      <c r="Y34" s="258"/>
      <c r="Z34" s="264"/>
      <c r="AA34" s="258"/>
      <c r="AB34" s="262"/>
      <c r="AC34" s="258"/>
      <c r="AD34" s="258"/>
      <c r="AE34" s="259"/>
    </row>
    <row r="35" spans="1:31" ht="15" customHeight="1" x14ac:dyDescent="0.15">
      <c r="A35" s="60"/>
      <c r="B35" s="62" t="s">
        <v>191</v>
      </c>
      <c r="C35" s="58" t="s">
        <v>184</v>
      </c>
      <c r="D35" s="59"/>
      <c r="E35" s="61"/>
      <c r="F35" s="252">
        <v>28</v>
      </c>
      <c r="G35" s="252"/>
      <c r="H35" s="264"/>
      <c r="I35" s="258">
        <v>130</v>
      </c>
      <c r="J35" s="262"/>
      <c r="K35" s="258"/>
      <c r="L35" s="252">
        <v>43</v>
      </c>
      <c r="M35" s="252"/>
      <c r="N35" s="264"/>
      <c r="O35" s="258">
        <v>21</v>
      </c>
      <c r="P35" s="262"/>
      <c r="Q35" s="264"/>
      <c r="R35" s="258">
        <v>96</v>
      </c>
      <c r="S35" s="262"/>
      <c r="T35" s="258"/>
      <c r="U35" s="258">
        <v>23</v>
      </c>
      <c r="V35" s="262"/>
      <c r="W35" s="258"/>
      <c r="X35" s="258">
        <v>8</v>
      </c>
      <c r="Y35" s="258"/>
      <c r="Z35" s="264"/>
      <c r="AA35" s="258">
        <v>36</v>
      </c>
      <c r="AB35" s="262"/>
      <c r="AC35" s="258"/>
      <c r="AD35" s="258">
        <v>8</v>
      </c>
      <c r="AE35" s="259"/>
    </row>
    <row r="36" spans="1:31" ht="15" customHeight="1" x14ac:dyDescent="0.15">
      <c r="A36" s="60" t="s">
        <v>182</v>
      </c>
      <c r="B36" s="67"/>
      <c r="C36" s="61" t="s">
        <v>190</v>
      </c>
      <c r="D36" s="54"/>
      <c r="E36" s="57"/>
      <c r="F36" s="252"/>
      <c r="G36" s="252"/>
      <c r="H36" s="264"/>
      <c r="I36" s="258"/>
      <c r="J36" s="262"/>
      <c r="K36" s="258"/>
      <c r="L36" s="252"/>
      <c r="M36" s="252"/>
      <c r="N36" s="264"/>
      <c r="O36" s="258"/>
      <c r="P36" s="262"/>
      <c r="Q36" s="264"/>
      <c r="R36" s="258"/>
      <c r="S36" s="262"/>
      <c r="T36" s="258"/>
      <c r="U36" s="258"/>
      <c r="V36" s="262"/>
      <c r="W36" s="258"/>
      <c r="X36" s="258"/>
      <c r="Y36" s="258"/>
      <c r="Z36" s="264"/>
      <c r="AA36" s="258"/>
      <c r="AB36" s="262"/>
      <c r="AC36" s="258"/>
      <c r="AD36" s="258"/>
      <c r="AE36" s="259"/>
    </row>
    <row r="37" spans="1:31" ht="15" customHeight="1" x14ac:dyDescent="0.15">
      <c r="A37" s="56"/>
      <c r="B37" s="65" t="s">
        <v>167</v>
      </c>
      <c r="C37" s="58" t="s">
        <v>185</v>
      </c>
      <c r="D37" s="54"/>
      <c r="E37" s="57"/>
      <c r="F37" s="252">
        <v>21</v>
      </c>
      <c r="G37" s="252"/>
      <c r="H37" s="264"/>
      <c r="I37" s="258">
        <v>98</v>
      </c>
      <c r="J37" s="262"/>
      <c r="K37" s="258"/>
      <c r="L37" s="252">
        <v>33</v>
      </c>
      <c r="M37" s="252"/>
      <c r="N37" s="264"/>
      <c r="O37" s="258">
        <v>17</v>
      </c>
      <c r="P37" s="262"/>
      <c r="Q37" s="264"/>
      <c r="R37" s="258">
        <v>78</v>
      </c>
      <c r="S37" s="262"/>
      <c r="T37" s="258"/>
      <c r="U37" s="258">
        <v>19</v>
      </c>
      <c r="V37" s="262"/>
      <c r="W37" s="258"/>
      <c r="X37" s="258">
        <v>5</v>
      </c>
      <c r="Y37" s="258"/>
      <c r="Z37" s="264"/>
      <c r="AA37" s="258">
        <v>22</v>
      </c>
      <c r="AB37" s="262"/>
      <c r="AC37" s="258"/>
      <c r="AD37" s="258">
        <v>5</v>
      </c>
      <c r="AE37" s="259"/>
    </row>
    <row r="38" spans="1:31" ht="15" customHeight="1" x14ac:dyDescent="0.15">
      <c r="A38" s="56"/>
      <c r="B38" s="65" t="s">
        <v>169</v>
      </c>
      <c r="C38" s="58" t="s">
        <v>186</v>
      </c>
      <c r="D38" s="54"/>
      <c r="E38" s="57"/>
      <c r="F38" s="252">
        <v>7</v>
      </c>
      <c r="G38" s="252"/>
      <c r="H38" s="264"/>
      <c r="I38" s="258">
        <v>32</v>
      </c>
      <c r="J38" s="262"/>
      <c r="K38" s="258"/>
      <c r="L38" s="252">
        <v>10</v>
      </c>
      <c r="M38" s="252"/>
      <c r="N38" s="264"/>
      <c r="O38" s="258">
        <v>4</v>
      </c>
      <c r="P38" s="262"/>
      <c r="Q38" s="264"/>
      <c r="R38" s="258">
        <v>18</v>
      </c>
      <c r="S38" s="262"/>
      <c r="T38" s="258"/>
      <c r="U38" s="258">
        <v>4</v>
      </c>
      <c r="V38" s="262"/>
      <c r="W38" s="258"/>
      <c r="X38" s="258">
        <v>3</v>
      </c>
      <c r="Y38" s="258"/>
      <c r="Z38" s="264"/>
      <c r="AA38" s="258">
        <v>14</v>
      </c>
      <c r="AB38" s="262"/>
      <c r="AC38" s="258"/>
      <c r="AD38" s="258">
        <v>3</v>
      </c>
      <c r="AE38" s="259"/>
    </row>
    <row r="39" spans="1:31" ht="15" customHeight="1" x14ac:dyDescent="0.15">
      <c r="A39" s="56"/>
      <c r="B39" s="62" t="s">
        <v>192</v>
      </c>
      <c r="C39" s="68" t="s">
        <v>187</v>
      </c>
      <c r="D39" s="54"/>
      <c r="E39" s="57"/>
      <c r="F39" s="252">
        <v>115</v>
      </c>
      <c r="G39" s="252"/>
      <c r="H39" s="264"/>
      <c r="I39" s="258">
        <v>717</v>
      </c>
      <c r="J39" s="262"/>
      <c r="K39" s="258"/>
      <c r="L39" s="252">
        <v>179</v>
      </c>
      <c r="M39" s="252"/>
      <c r="N39" s="264"/>
      <c r="O39" s="258">
        <v>89</v>
      </c>
      <c r="P39" s="262"/>
      <c r="Q39" s="264"/>
      <c r="R39" s="258">
        <v>540</v>
      </c>
      <c r="S39" s="262"/>
      <c r="T39" s="258"/>
      <c r="U39" s="258">
        <v>114</v>
      </c>
      <c r="V39" s="262"/>
      <c r="W39" s="258"/>
      <c r="X39" s="258">
        <v>45</v>
      </c>
      <c r="Y39" s="258"/>
      <c r="Z39" s="264"/>
      <c r="AA39" s="258">
        <v>270</v>
      </c>
      <c r="AB39" s="262"/>
      <c r="AC39" s="258"/>
      <c r="AD39" s="258">
        <v>48</v>
      </c>
      <c r="AE39" s="259"/>
    </row>
    <row r="40" spans="1:31" ht="15" customHeight="1" x14ac:dyDescent="0.15">
      <c r="A40" s="56"/>
      <c r="B40" s="65" t="s">
        <v>193</v>
      </c>
      <c r="C40" s="68" t="s">
        <v>338</v>
      </c>
      <c r="D40" s="54"/>
      <c r="E40" s="57"/>
      <c r="F40" s="252">
        <v>95</v>
      </c>
      <c r="G40" s="252"/>
      <c r="H40" s="264"/>
      <c r="I40" s="258">
        <v>595</v>
      </c>
      <c r="J40" s="262"/>
      <c r="K40" s="258"/>
      <c r="L40" s="252">
        <v>144</v>
      </c>
      <c r="M40" s="252"/>
      <c r="N40" s="264"/>
      <c r="O40" s="258">
        <v>75</v>
      </c>
      <c r="P40" s="262"/>
      <c r="Q40" s="264"/>
      <c r="R40" s="258">
        <v>459</v>
      </c>
      <c r="S40" s="262"/>
      <c r="T40" s="258"/>
      <c r="U40" s="258">
        <v>94</v>
      </c>
      <c r="V40" s="262"/>
      <c r="W40" s="258"/>
      <c r="X40" s="258">
        <v>38</v>
      </c>
      <c r="Y40" s="258"/>
      <c r="Z40" s="264"/>
      <c r="AA40" s="258">
        <v>231</v>
      </c>
      <c r="AB40" s="262"/>
      <c r="AC40" s="258"/>
      <c r="AD40" s="258">
        <v>40</v>
      </c>
      <c r="AE40" s="259"/>
    </row>
    <row r="41" spans="1:31" ht="15" customHeight="1" x14ac:dyDescent="0.15">
      <c r="A41" s="56"/>
      <c r="B41" s="65" t="s">
        <v>169</v>
      </c>
      <c r="C41" s="68" t="s">
        <v>339</v>
      </c>
      <c r="D41" s="54"/>
      <c r="E41" s="57"/>
      <c r="F41" s="252">
        <v>16</v>
      </c>
      <c r="G41" s="252"/>
      <c r="H41" s="264"/>
      <c r="I41" s="258">
        <v>96</v>
      </c>
      <c r="J41" s="262"/>
      <c r="K41" s="258"/>
      <c r="L41" s="252">
        <v>25</v>
      </c>
      <c r="M41" s="252"/>
      <c r="N41" s="264"/>
      <c r="O41" s="258">
        <v>11</v>
      </c>
      <c r="P41" s="262"/>
      <c r="Q41" s="264"/>
      <c r="R41" s="258">
        <v>62</v>
      </c>
      <c r="S41" s="262"/>
      <c r="T41" s="258"/>
      <c r="U41" s="258">
        <v>13</v>
      </c>
      <c r="V41" s="262"/>
      <c r="W41" s="258"/>
      <c r="X41" s="258">
        <v>5</v>
      </c>
      <c r="Y41" s="258"/>
      <c r="Z41" s="264"/>
      <c r="AA41" s="258">
        <v>27</v>
      </c>
      <c r="AB41" s="262"/>
      <c r="AC41" s="258"/>
      <c r="AD41" s="258">
        <v>5</v>
      </c>
      <c r="AE41" s="259"/>
    </row>
    <row r="42" spans="1:31" ht="15" customHeight="1" x14ac:dyDescent="0.15">
      <c r="A42" s="60"/>
      <c r="B42" s="62" t="s">
        <v>194</v>
      </c>
      <c r="C42" s="58" t="s">
        <v>188</v>
      </c>
      <c r="D42" s="59"/>
      <c r="E42" s="61"/>
      <c r="F42" s="252">
        <v>255</v>
      </c>
      <c r="G42" s="252"/>
      <c r="H42" s="264"/>
      <c r="I42" s="258">
        <v>550</v>
      </c>
      <c r="J42" s="262"/>
      <c r="K42" s="258"/>
      <c r="L42" s="252">
        <v>439</v>
      </c>
      <c r="M42" s="252"/>
      <c r="N42" s="264"/>
      <c r="O42" s="258">
        <v>103</v>
      </c>
      <c r="P42" s="262"/>
      <c r="Q42" s="264"/>
      <c r="R42" s="258">
        <v>226</v>
      </c>
      <c r="S42" s="262"/>
      <c r="T42" s="258"/>
      <c r="U42" s="258">
        <v>147</v>
      </c>
      <c r="V42" s="262"/>
      <c r="W42" s="258"/>
      <c r="X42" s="258">
        <v>19</v>
      </c>
      <c r="Y42" s="258"/>
      <c r="Z42" s="264"/>
      <c r="AA42" s="258">
        <v>41</v>
      </c>
      <c r="AB42" s="262"/>
      <c r="AC42" s="258"/>
      <c r="AD42" s="258">
        <v>23</v>
      </c>
      <c r="AE42" s="259"/>
    </row>
    <row r="43" spans="1:31" ht="15" customHeight="1" x14ac:dyDescent="0.15">
      <c r="A43" s="60"/>
      <c r="B43" s="62" t="s">
        <v>195</v>
      </c>
      <c r="C43" s="58" t="s">
        <v>189</v>
      </c>
      <c r="D43" s="59"/>
      <c r="E43" s="61"/>
      <c r="F43" s="252">
        <v>622</v>
      </c>
      <c r="G43" s="252"/>
      <c r="H43" s="264"/>
      <c r="I43" s="258">
        <v>1928</v>
      </c>
      <c r="J43" s="262"/>
      <c r="K43" s="258"/>
      <c r="L43" s="252">
        <v>693</v>
      </c>
      <c r="M43" s="252"/>
      <c r="N43" s="264"/>
      <c r="O43" s="258">
        <v>462</v>
      </c>
      <c r="P43" s="262"/>
      <c r="Q43" s="264"/>
      <c r="R43" s="258">
        <v>1452</v>
      </c>
      <c r="S43" s="262"/>
      <c r="T43" s="258"/>
      <c r="U43" s="258">
        <v>475</v>
      </c>
      <c r="V43" s="262"/>
      <c r="W43" s="258"/>
      <c r="X43" s="258">
        <v>160</v>
      </c>
      <c r="Y43" s="258"/>
      <c r="Z43" s="264"/>
      <c r="AA43" s="258">
        <v>511</v>
      </c>
      <c r="AB43" s="262"/>
      <c r="AC43" s="258"/>
      <c r="AD43" s="258">
        <v>162</v>
      </c>
      <c r="AE43" s="259"/>
    </row>
    <row r="44" spans="1:31" ht="8.25" customHeight="1" x14ac:dyDescent="0.15">
      <c r="A44" s="69"/>
      <c r="B44" s="70"/>
      <c r="C44" s="71"/>
      <c r="D44" s="63"/>
      <c r="E44" s="71"/>
      <c r="F44" s="252"/>
      <c r="G44" s="252"/>
      <c r="H44" s="264"/>
      <c r="I44" s="258"/>
      <c r="J44" s="262"/>
      <c r="K44" s="258"/>
      <c r="L44" s="252"/>
      <c r="M44" s="252"/>
      <c r="N44" s="264"/>
      <c r="O44" s="258"/>
      <c r="P44" s="262"/>
      <c r="Q44" s="264"/>
      <c r="R44" s="258"/>
      <c r="S44" s="262"/>
      <c r="T44" s="258"/>
      <c r="U44" s="258"/>
      <c r="V44" s="262"/>
      <c r="W44" s="258"/>
      <c r="X44" s="258"/>
      <c r="Y44" s="258"/>
      <c r="Z44" s="264"/>
      <c r="AA44" s="258"/>
      <c r="AB44" s="262"/>
      <c r="AC44" s="258"/>
      <c r="AD44" s="258"/>
      <c r="AE44" s="259"/>
    </row>
    <row r="45" spans="1:31" ht="15" customHeight="1" x14ac:dyDescent="0.15">
      <c r="A45" s="56"/>
      <c r="B45" s="57" t="s">
        <v>197</v>
      </c>
      <c r="C45" s="58" t="s">
        <v>196</v>
      </c>
      <c r="D45" s="54"/>
      <c r="E45" s="57"/>
      <c r="F45" s="252">
        <v>47</v>
      </c>
      <c r="G45" s="252"/>
      <c r="H45" s="264"/>
      <c r="I45" s="258">
        <v>97</v>
      </c>
      <c r="J45" s="262"/>
      <c r="K45" s="258"/>
      <c r="L45" s="252">
        <v>47</v>
      </c>
      <c r="M45" s="252"/>
      <c r="N45" s="264"/>
      <c r="O45" s="258">
        <v>30</v>
      </c>
      <c r="P45" s="262"/>
      <c r="Q45" s="264"/>
      <c r="R45" s="258">
        <v>61</v>
      </c>
      <c r="S45" s="262"/>
      <c r="T45" s="258"/>
      <c r="U45" s="258">
        <v>30</v>
      </c>
      <c r="V45" s="262"/>
      <c r="W45" s="258"/>
      <c r="X45" s="258">
        <v>15</v>
      </c>
      <c r="Y45" s="258"/>
      <c r="Z45" s="264"/>
      <c r="AA45" s="258">
        <v>31</v>
      </c>
      <c r="AB45" s="262"/>
      <c r="AC45" s="258"/>
      <c r="AD45" s="258">
        <v>15</v>
      </c>
      <c r="AE45" s="259"/>
    </row>
    <row r="46" spans="1:31" ht="8.25" customHeight="1" x14ac:dyDescent="0.15">
      <c r="A46" s="69"/>
      <c r="B46" s="71"/>
      <c r="C46" s="58"/>
      <c r="D46" s="63"/>
      <c r="E46" s="71"/>
      <c r="F46" s="252"/>
      <c r="G46" s="252"/>
      <c r="H46" s="264"/>
      <c r="I46" s="258"/>
      <c r="J46" s="262"/>
      <c r="K46" s="258"/>
      <c r="L46" s="252"/>
      <c r="M46" s="252"/>
      <c r="N46" s="264"/>
      <c r="O46" s="258"/>
      <c r="P46" s="262"/>
      <c r="Q46" s="264"/>
      <c r="R46" s="258"/>
      <c r="S46" s="262"/>
      <c r="T46" s="258"/>
      <c r="U46" s="258"/>
      <c r="V46" s="262"/>
      <c r="W46" s="258"/>
      <c r="X46" s="258"/>
      <c r="Y46" s="258"/>
      <c r="Z46" s="264"/>
      <c r="AA46" s="258"/>
      <c r="AB46" s="262"/>
      <c r="AC46" s="258"/>
      <c r="AD46" s="258"/>
      <c r="AE46" s="259"/>
    </row>
    <row r="47" spans="1:31" ht="15" customHeight="1" x14ac:dyDescent="0.15">
      <c r="A47" s="56"/>
      <c r="B47" s="57" t="s">
        <v>199</v>
      </c>
      <c r="C47" s="58" t="s">
        <v>198</v>
      </c>
      <c r="D47" s="54"/>
      <c r="E47" s="57"/>
      <c r="F47" s="252">
        <v>7529</v>
      </c>
      <c r="G47" s="252"/>
      <c r="H47" s="264"/>
      <c r="I47" s="258">
        <v>7529</v>
      </c>
      <c r="J47" s="262"/>
      <c r="K47" s="258"/>
      <c r="L47" s="252">
        <v>7529</v>
      </c>
      <c r="M47" s="252"/>
      <c r="N47" s="264"/>
      <c r="O47" s="258">
        <v>3799</v>
      </c>
      <c r="P47" s="262"/>
      <c r="Q47" s="264"/>
      <c r="R47" s="258">
        <v>3799</v>
      </c>
      <c r="S47" s="262"/>
      <c r="T47" s="258"/>
      <c r="U47" s="258">
        <v>3799</v>
      </c>
      <c r="V47" s="262"/>
      <c r="W47" s="258"/>
      <c r="X47" s="258">
        <v>908</v>
      </c>
      <c r="Y47" s="258"/>
      <c r="Z47" s="264"/>
      <c r="AA47" s="258">
        <v>908</v>
      </c>
      <c r="AB47" s="262"/>
      <c r="AC47" s="258"/>
      <c r="AD47" s="258">
        <v>908</v>
      </c>
      <c r="AE47" s="259"/>
    </row>
    <row r="48" spans="1:31" ht="15" customHeight="1" x14ac:dyDescent="0.15">
      <c r="A48" s="588" t="s">
        <v>200</v>
      </c>
      <c r="B48" s="589"/>
      <c r="C48" s="589"/>
      <c r="D48" s="63"/>
      <c r="E48" s="71"/>
      <c r="F48" s="252"/>
      <c r="G48" s="252"/>
      <c r="H48" s="264"/>
      <c r="I48" s="258"/>
      <c r="J48" s="262"/>
      <c r="K48" s="258"/>
      <c r="L48" s="252"/>
      <c r="M48" s="252"/>
      <c r="N48" s="264"/>
      <c r="O48" s="258"/>
      <c r="P48" s="262"/>
      <c r="Q48" s="264"/>
      <c r="R48" s="258"/>
      <c r="S48" s="262"/>
      <c r="T48" s="258"/>
      <c r="U48" s="258"/>
      <c r="V48" s="262"/>
      <c r="W48" s="258"/>
      <c r="X48" s="258"/>
      <c r="Y48" s="258"/>
      <c r="Z48" s="264"/>
      <c r="AA48" s="258"/>
      <c r="AB48" s="262"/>
      <c r="AC48" s="258"/>
      <c r="AD48" s="258"/>
      <c r="AE48" s="259"/>
    </row>
    <row r="49" spans="1:31" ht="15" customHeight="1" x14ac:dyDescent="0.15">
      <c r="A49" s="72"/>
      <c r="B49" s="4"/>
      <c r="C49" s="58" t="s">
        <v>277</v>
      </c>
      <c r="D49" s="73"/>
      <c r="E49" s="4"/>
      <c r="F49" s="252">
        <v>2376</v>
      </c>
      <c r="G49" s="252"/>
      <c r="H49" s="264"/>
      <c r="I49" s="258">
        <v>11350</v>
      </c>
      <c r="J49" s="262"/>
      <c r="K49" s="258"/>
      <c r="L49" s="252">
        <v>2961</v>
      </c>
      <c r="M49" s="252"/>
      <c r="N49" s="264"/>
      <c r="O49" s="258">
        <v>1850</v>
      </c>
      <c r="P49" s="262"/>
      <c r="Q49" s="264"/>
      <c r="R49" s="258">
        <v>8725</v>
      </c>
      <c r="S49" s="262"/>
      <c r="T49" s="258"/>
      <c r="U49" s="258">
        <v>2024</v>
      </c>
      <c r="V49" s="262"/>
      <c r="W49" s="258"/>
      <c r="X49" s="258">
        <v>743</v>
      </c>
      <c r="Y49" s="258"/>
      <c r="Z49" s="264"/>
      <c r="AA49" s="258">
        <v>3415</v>
      </c>
      <c r="AB49" s="262"/>
      <c r="AC49" s="258"/>
      <c r="AD49" s="258">
        <v>771</v>
      </c>
      <c r="AE49" s="259"/>
    </row>
    <row r="50" spans="1:31" ht="8.25" customHeight="1" thickBot="1" x14ac:dyDescent="0.2">
      <c r="A50" s="74"/>
      <c r="B50" s="75"/>
      <c r="C50" s="75"/>
      <c r="D50" s="76"/>
      <c r="E50" s="75"/>
      <c r="F50" s="254"/>
      <c r="G50" s="254"/>
      <c r="H50" s="253"/>
      <c r="I50" s="254"/>
      <c r="J50" s="263"/>
      <c r="K50" s="254"/>
      <c r="L50" s="254"/>
      <c r="M50" s="254"/>
      <c r="N50" s="253"/>
      <c r="O50" s="254"/>
      <c r="P50" s="263"/>
      <c r="Q50" s="253"/>
      <c r="R50" s="254"/>
      <c r="S50" s="263"/>
      <c r="T50" s="254"/>
      <c r="U50" s="254"/>
      <c r="V50" s="263"/>
      <c r="W50" s="254"/>
      <c r="X50" s="254"/>
      <c r="Y50" s="254"/>
      <c r="Z50" s="253"/>
      <c r="AA50" s="254"/>
      <c r="AB50" s="263"/>
      <c r="AC50" s="254"/>
      <c r="AD50" s="254"/>
      <c r="AE50" s="260"/>
    </row>
    <row r="51" spans="1:31" ht="7.5" customHeight="1" x14ac:dyDescent="0.15"/>
    <row r="52" spans="1:31" x14ac:dyDescent="0.15">
      <c r="A52" s="587" t="s">
        <v>154</v>
      </c>
      <c r="B52" s="587"/>
      <c r="C52" s="587"/>
      <c r="D52" s="587"/>
      <c r="E52" s="587"/>
      <c r="F52" s="587"/>
      <c r="G52" s="587"/>
      <c r="H52" s="587"/>
      <c r="I52" s="587"/>
      <c r="J52" s="10"/>
      <c r="K52" s="10"/>
    </row>
  </sheetData>
  <mergeCells count="22">
    <mergeCell ref="X5:AE5"/>
    <mergeCell ref="E4:M5"/>
    <mergeCell ref="N4:O4"/>
    <mergeCell ref="N5:V5"/>
    <mergeCell ref="U4:V4"/>
    <mergeCell ref="A17:D17"/>
    <mergeCell ref="A18:B18"/>
    <mergeCell ref="A48:C48"/>
    <mergeCell ref="A4:D7"/>
    <mergeCell ref="A9:D9"/>
    <mergeCell ref="A10:D10"/>
    <mergeCell ref="A11:B11"/>
    <mergeCell ref="A52:I52"/>
    <mergeCell ref="A1:AD1"/>
    <mergeCell ref="A2:AD2"/>
    <mergeCell ref="R6:R7"/>
    <mergeCell ref="X6:X7"/>
    <mergeCell ref="AA6:AA7"/>
    <mergeCell ref="F6:F7"/>
    <mergeCell ref="I6:I7"/>
    <mergeCell ref="O6:O7"/>
    <mergeCell ref="A12:B12"/>
  </mergeCells>
  <phoneticPr fontId="2"/>
  <pageMargins left="0.6" right="0.59055118110236227" top="0.2" bottom="0.2" header="0.25" footer="0.2"/>
  <pageSetup paperSize="9" scale="85" orientation="landscape" verticalDpi="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workbookViewId="0"/>
  </sheetViews>
  <sheetFormatPr defaultRowHeight="13.5" x14ac:dyDescent="0.15"/>
  <cols>
    <col min="1" max="1" width="6.375" customWidth="1"/>
    <col min="2" max="2" width="1.75" customWidth="1"/>
    <col min="3" max="3" width="1.25" customWidth="1"/>
    <col min="4" max="5" width="0.75" customWidth="1"/>
    <col min="6" max="6" width="21.375" customWidth="1"/>
    <col min="7" max="7" width="1.25" customWidth="1"/>
    <col min="8" max="8" width="12.5" customWidth="1"/>
    <col min="9" max="9" width="12.375" customWidth="1"/>
    <col min="10" max="11" width="12" customWidth="1"/>
    <col min="12" max="14" width="11" customWidth="1"/>
  </cols>
  <sheetData>
    <row r="1" spans="2:14" ht="23.25" customHeight="1" x14ac:dyDescent="0.2">
      <c r="B1" s="544" t="s">
        <v>350</v>
      </c>
      <c r="C1" s="544"/>
      <c r="D1" s="544"/>
      <c r="E1" s="544"/>
      <c r="F1" s="544"/>
      <c r="G1" s="544"/>
      <c r="H1" s="544"/>
      <c r="I1" s="544"/>
      <c r="J1" s="544"/>
      <c r="K1" s="544"/>
      <c r="L1" s="544"/>
      <c r="M1" s="26"/>
      <c r="N1" s="26"/>
    </row>
    <row r="2" spans="2:14" ht="23.25" customHeight="1" x14ac:dyDescent="0.2">
      <c r="B2" s="617" t="s">
        <v>351</v>
      </c>
      <c r="C2" s="617"/>
      <c r="D2" s="617"/>
      <c r="E2" s="617"/>
      <c r="F2" s="617"/>
      <c r="G2" s="617"/>
      <c r="H2" s="617"/>
      <c r="I2" s="617"/>
      <c r="J2" s="617"/>
      <c r="K2" s="617"/>
      <c r="L2" s="617"/>
      <c r="M2" s="289"/>
      <c r="N2" s="290"/>
    </row>
    <row r="3" spans="2:14" ht="10.5" customHeight="1" thickBot="1" x14ac:dyDescent="0.2">
      <c r="B3" s="7"/>
      <c r="C3" s="7"/>
      <c r="D3" s="7"/>
      <c r="E3" s="7"/>
      <c r="F3" s="7"/>
      <c r="G3" s="7"/>
    </row>
    <row r="4" spans="2:14" ht="18" customHeight="1" x14ac:dyDescent="0.15">
      <c r="B4" s="291"/>
      <c r="C4" s="618" t="s">
        <v>352</v>
      </c>
      <c r="D4" s="618"/>
      <c r="E4" s="618"/>
      <c r="F4" s="618"/>
      <c r="G4" s="278"/>
      <c r="H4" s="292"/>
      <c r="I4" s="292"/>
      <c r="J4" s="619" t="s">
        <v>353</v>
      </c>
      <c r="K4" s="293" t="s">
        <v>354</v>
      </c>
      <c r="L4" s="294" t="s">
        <v>355</v>
      </c>
    </row>
    <row r="5" spans="2:14" ht="18" customHeight="1" x14ac:dyDescent="0.15">
      <c r="B5" s="47"/>
      <c r="C5" s="550" t="s">
        <v>356</v>
      </c>
      <c r="D5" s="550"/>
      <c r="E5" s="550"/>
      <c r="F5" s="550"/>
      <c r="G5" s="48"/>
      <c r="H5" s="295" t="s">
        <v>347</v>
      </c>
      <c r="I5" s="295" t="s">
        <v>126</v>
      </c>
      <c r="J5" s="620"/>
      <c r="K5" s="295" t="s">
        <v>357</v>
      </c>
      <c r="L5" s="296" t="s">
        <v>357</v>
      </c>
    </row>
    <row r="6" spans="2:14" ht="18" customHeight="1" x14ac:dyDescent="0.15">
      <c r="B6" s="297"/>
      <c r="C6" s="614" t="s">
        <v>358</v>
      </c>
      <c r="D6" s="614"/>
      <c r="E6" s="614"/>
      <c r="F6" s="614"/>
      <c r="G6" s="249"/>
      <c r="H6" s="298"/>
      <c r="I6" s="298"/>
      <c r="J6" s="621"/>
      <c r="K6" s="299" t="s">
        <v>359</v>
      </c>
      <c r="L6" s="300" t="s">
        <v>359</v>
      </c>
    </row>
    <row r="7" spans="2:14" ht="7.5" customHeight="1" x14ac:dyDescent="0.15">
      <c r="B7" s="622"/>
      <c r="C7" s="623"/>
      <c r="D7" s="623"/>
      <c r="E7" s="623"/>
      <c r="F7" s="623"/>
      <c r="G7" s="21"/>
      <c r="H7" s="302"/>
      <c r="I7" s="302"/>
      <c r="J7" s="302"/>
      <c r="K7" s="302"/>
      <c r="L7" s="303"/>
    </row>
    <row r="8" spans="2:14" ht="18" customHeight="1" x14ac:dyDescent="0.15">
      <c r="B8" s="624" t="s">
        <v>360</v>
      </c>
      <c r="C8" s="625"/>
      <c r="D8" s="625"/>
      <c r="E8" s="625"/>
      <c r="F8" s="625"/>
      <c r="G8" s="304"/>
      <c r="H8" s="305"/>
      <c r="I8" s="305"/>
      <c r="J8" s="306"/>
      <c r="K8" s="306"/>
      <c r="L8" s="307"/>
    </row>
    <row r="9" spans="2:14" ht="18" customHeight="1" x14ac:dyDescent="0.15">
      <c r="B9" s="11"/>
      <c r="C9" s="552" t="s">
        <v>361</v>
      </c>
      <c r="D9" s="552"/>
      <c r="E9" s="552"/>
      <c r="F9" s="552"/>
      <c r="G9" s="48"/>
      <c r="H9" s="305">
        <v>5371057</v>
      </c>
      <c r="I9" s="305">
        <v>11864419</v>
      </c>
      <c r="J9" s="308">
        <f>I9/H9</f>
        <v>2.2089542151572772</v>
      </c>
      <c r="K9" s="308" t="s">
        <v>362</v>
      </c>
      <c r="L9" s="309" t="s">
        <v>363</v>
      </c>
    </row>
    <row r="10" spans="2:14" ht="18" customHeight="1" x14ac:dyDescent="0.15">
      <c r="B10" s="11"/>
      <c r="C10" s="12"/>
      <c r="D10" s="550" t="s">
        <v>364</v>
      </c>
      <c r="E10" s="550"/>
      <c r="F10" s="550"/>
      <c r="G10" s="48"/>
      <c r="H10" s="305">
        <v>5216178</v>
      </c>
      <c r="I10" s="305">
        <v>11691008</v>
      </c>
      <c r="J10" s="308">
        <f t="shared" ref="J10:J39" si="0">I10/H10</f>
        <v>2.2412977471244271</v>
      </c>
      <c r="K10" s="310">
        <v>63</v>
      </c>
      <c r="L10" s="311">
        <v>28.1</v>
      </c>
    </row>
    <row r="11" spans="2:14" ht="18" customHeight="1" x14ac:dyDescent="0.15">
      <c r="B11" s="11"/>
      <c r="C11" s="12"/>
      <c r="D11" s="49"/>
      <c r="E11" s="550" t="s">
        <v>365</v>
      </c>
      <c r="F11" s="550"/>
      <c r="G11" s="48"/>
      <c r="H11" s="305">
        <v>5116548</v>
      </c>
      <c r="I11" s="305">
        <v>11495639</v>
      </c>
      <c r="J11" s="308">
        <f t="shared" si="0"/>
        <v>2.2467567977472314</v>
      </c>
      <c r="K11" s="310">
        <v>63.4</v>
      </c>
      <c r="L11" s="311">
        <v>28.2</v>
      </c>
    </row>
    <row r="12" spans="2:14" ht="18" customHeight="1" x14ac:dyDescent="0.15">
      <c r="B12" s="11"/>
      <c r="C12" s="12"/>
      <c r="D12" s="49"/>
      <c r="E12" s="49"/>
      <c r="F12" s="49" t="s">
        <v>366</v>
      </c>
      <c r="G12" s="48"/>
      <c r="H12" s="305">
        <v>2278738</v>
      </c>
      <c r="I12" s="305">
        <v>6354231</v>
      </c>
      <c r="J12" s="308">
        <f t="shared" si="0"/>
        <v>2.7884868729972467</v>
      </c>
      <c r="K12" s="310">
        <v>93.8</v>
      </c>
      <c r="L12" s="311">
        <v>33.6</v>
      </c>
    </row>
    <row r="13" spans="2:14" ht="18" customHeight="1" x14ac:dyDescent="0.15">
      <c r="B13" s="11"/>
      <c r="C13" s="12"/>
      <c r="D13" s="49"/>
      <c r="E13" s="49"/>
      <c r="F13" s="312" t="s">
        <v>367</v>
      </c>
      <c r="G13" s="48"/>
      <c r="H13" s="305">
        <v>494770</v>
      </c>
      <c r="I13" s="305">
        <v>1168997</v>
      </c>
      <c r="J13" s="308">
        <v>2.3627079248943952</v>
      </c>
      <c r="K13" s="310">
        <v>48.7</v>
      </c>
      <c r="L13" s="311">
        <v>20.6</v>
      </c>
    </row>
    <row r="14" spans="2:14" ht="18" customHeight="1" x14ac:dyDescent="0.15">
      <c r="B14" s="11"/>
      <c r="C14" s="12"/>
      <c r="D14" s="49"/>
      <c r="E14" s="49"/>
      <c r="F14" s="49" t="s">
        <v>368</v>
      </c>
      <c r="G14" s="48"/>
      <c r="H14" s="305">
        <v>2100298</v>
      </c>
      <c r="I14" s="305">
        <v>3380549</v>
      </c>
      <c r="J14" s="308">
        <f t="shared" si="0"/>
        <v>1.6095568343158924</v>
      </c>
      <c r="K14" s="310">
        <v>35</v>
      </c>
      <c r="L14" s="311">
        <v>21.8</v>
      </c>
    </row>
    <row r="15" spans="2:14" ht="18" customHeight="1" x14ac:dyDescent="0.15">
      <c r="B15" s="11"/>
      <c r="C15" s="12"/>
      <c r="D15" s="49"/>
      <c r="E15" s="49"/>
      <c r="F15" s="49" t="s">
        <v>369</v>
      </c>
      <c r="G15" s="48"/>
      <c r="H15" s="305">
        <v>242742</v>
      </c>
      <c r="I15" s="305">
        <v>591862</v>
      </c>
      <c r="J15" s="308">
        <f t="shared" si="0"/>
        <v>2.4382348336917388</v>
      </c>
      <c r="K15" s="310">
        <v>53.5</v>
      </c>
      <c r="L15" s="311">
        <v>21.9</v>
      </c>
    </row>
    <row r="16" spans="2:14" ht="18" customHeight="1" x14ac:dyDescent="0.15">
      <c r="B16" s="11"/>
      <c r="C16" s="12"/>
      <c r="D16" s="5"/>
      <c r="E16" s="550" t="s">
        <v>370</v>
      </c>
      <c r="F16" s="626"/>
      <c r="G16" s="48"/>
      <c r="H16" s="305">
        <v>99630</v>
      </c>
      <c r="I16" s="305">
        <v>195369</v>
      </c>
      <c r="J16" s="308">
        <f t="shared" si="0"/>
        <v>1.9609454983438723</v>
      </c>
      <c r="K16" s="310">
        <v>40.299999999999997</v>
      </c>
      <c r="L16" s="311">
        <v>20.5</v>
      </c>
    </row>
    <row r="17" spans="2:12" ht="18" customHeight="1" x14ac:dyDescent="0.15">
      <c r="B17" s="11"/>
      <c r="C17" s="12"/>
      <c r="D17" s="627" t="s">
        <v>371</v>
      </c>
      <c r="E17" s="627"/>
      <c r="F17" s="627"/>
      <c r="G17" s="46"/>
      <c r="H17" s="305">
        <v>154879</v>
      </c>
      <c r="I17" s="305">
        <v>173411</v>
      </c>
      <c r="J17" s="308">
        <f t="shared" si="0"/>
        <v>1.1196546981837434</v>
      </c>
      <c r="K17" s="308" t="s">
        <v>372</v>
      </c>
      <c r="L17" s="309" t="s">
        <v>373</v>
      </c>
    </row>
    <row r="18" spans="2:12" ht="20.25" customHeight="1" x14ac:dyDescent="0.15">
      <c r="B18" s="11"/>
      <c r="C18" s="4"/>
      <c r="D18" s="4"/>
      <c r="E18" s="4"/>
      <c r="F18" s="4"/>
      <c r="G18" s="73"/>
      <c r="H18" s="305"/>
      <c r="I18" s="305"/>
      <c r="J18" s="308"/>
      <c r="K18" s="313"/>
      <c r="L18" s="314"/>
    </row>
    <row r="19" spans="2:12" ht="18" customHeight="1" x14ac:dyDescent="0.15">
      <c r="B19" s="624" t="s">
        <v>374</v>
      </c>
      <c r="C19" s="625"/>
      <c r="D19" s="625"/>
      <c r="E19" s="625"/>
      <c r="F19" s="625"/>
      <c r="G19" s="304"/>
      <c r="H19" s="305"/>
      <c r="I19" s="305"/>
      <c r="J19" s="308"/>
      <c r="K19" s="313"/>
      <c r="L19" s="314"/>
    </row>
    <row r="20" spans="2:12" ht="18" customHeight="1" x14ac:dyDescent="0.15">
      <c r="B20" s="11"/>
      <c r="C20" s="552" t="s">
        <v>361</v>
      </c>
      <c r="D20" s="552"/>
      <c r="E20" s="552"/>
      <c r="F20" s="552"/>
      <c r="G20" s="48"/>
      <c r="H20" s="305">
        <v>3763462</v>
      </c>
      <c r="I20" s="305">
        <v>8016804</v>
      </c>
      <c r="J20" s="308">
        <f t="shared" si="0"/>
        <v>2.1301673831169281</v>
      </c>
      <c r="K20" s="308" t="s">
        <v>362</v>
      </c>
      <c r="L20" s="309" t="s">
        <v>363</v>
      </c>
    </row>
    <row r="21" spans="2:12" ht="18" customHeight="1" x14ac:dyDescent="0.15">
      <c r="B21" s="11"/>
      <c r="C21" s="12"/>
      <c r="D21" s="550" t="s">
        <v>364</v>
      </c>
      <c r="E21" s="550"/>
      <c r="F21" s="550"/>
      <c r="G21" s="48"/>
      <c r="H21" s="305">
        <v>3652991</v>
      </c>
      <c r="I21" s="305">
        <v>7891999</v>
      </c>
      <c r="J21" s="308">
        <f t="shared" si="0"/>
        <v>2.1604211453025752</v>
      </c>
      <c r="K21" s="310">
        <v>60.4</v>
      </c>
      <c r="L21" s="311">
        <v>28</v>
      </c>
    </row>
    <row r="22" spans="2:12" ht="18" customHeight="1" x14ac:dyDescent="0.15">
      <c r="B22" s="11"/>
      <c r="C22" s="12"/>
      <c r="D22" s="49"/>
      <c r="E22" s="550" t="s">
        <v>365</v>
      </c>
      <c r="F22" s="550"/>
      <c r="G22" s="48"/>
      <c r="H22" s="305">
        <v>3575114</v>
      </c>
      <c r="I22" s="305">
        <v>7742604</v>
      </c>
      <c r="J22" s="308">
        <f t="shared" si="0"/>
        <v>2.1656942967413069</v>
      </c>
      <c r="K22" s="310">
        <v>60.9</v>
      </c>
      <c r="L22" s="311">
        <v>28.1</v>
      </c>
    </row>
    <row r="23" spans="2:12" ht="18" customHeight="1" x14ac:dyDescent="0.15">
      <c r="B23" s="11"/>
      <c r="C23" s="12"/>
      <c r="D23" s="49"/>
      <c r="E23" s="49"/>
      <c r="F23" s="49" t="s">
        <v>366</v>
      </c>
      <c r="G23" s="48"/>
      <c r="H23" s="305">
        <v>1535209</v>
      </c>
      <c r="I23" s="305">
        <v>4146190</v>
      </c>
      <c r="J23" s="308">
        <f t="shared" si="0"/>
        <v>2.7007332552115053</v>
      </c>
      <c r="K23" s="310">
        <v>90.8</v>
      </c>
      <c r="L23" s="311">
        <v>33.6</v>
      </c>
    </row>
    <row r="24" spans="2:12" ht="18" customHeight="1" x14ac:dyDescent="0.15">
      <c r="B24" s="11"/>
      <c r="C24" s="12"/>
      <c r="D24" s="49"/>
      <c r="E24" s="49"/>
      <c r="F24" s="312" t="s">
        <v>367</v>
      </c>
      <c r="G24" s="48"/>
      <c r="H24" s="305">
        <v>308846</v>
      </c>
      <c r="I24" s="305">
        <v>714369</v>
      </c>
      <c r="J24" s="308">
        <v>2.31</v>
      </c>
      <c r="K24" s="310">
        <v>47.7</v>
      </c>
      <c r="L24" s="311">
        <v>20.6</v>
      </c>
    </row>
    <row r="25" spans="2:12" ht="18" customHeight="1" x14ac:dyDescent="0.15">
      <c r="B25" s="11"/>
      <c r="C25" s="12"/>
      <c r="D25" s="49"/>
      <c r="E25" s="49"/>
      <c r="F25" s="49" t="s">
        <v>368</v>
      </c>
      <c r="G25" s="48"/>
      <c r="H25" s="305">
        <v>1552984</v>
      </c>
      <c r="I25" s="305">
        <v>2456930</v>
      </c>
      <c r="J25" s="308">
        <f t="shared" si="0"/>
        <v>1.582070388362018</v>
      </c>
      <c r="K25" s="310">
        <v>34.9</v>
      </c>
      <c r="L25" s="311">
        <v>22</v>
      </c>
    </row>
    <row r="26" spans="2:12" ht="18" customHeight="1" x14ac:dyDescent="0.15">
      <c r="B26" s="11"/>
      <c r="C26" s="12"/>
      <c r="D26" s="49"/>
      <c r="E26" s="49"/>
      <c r="F26" s="49" t="s">
        <v>369</v>
      </c>
      <c r="G26" s="48"/>
      <c r="H26" s="305">
        <v>178075</v>
      </c>
      <c r="I26" s="305">
        <v>425115</v>
      </c>
      <c r="J26" s="308">
        <f t="shared" si="0"/>
        <v>2.3872806401796995</v>
      </c>
      <c r="K26" s="310">
        <v>53.5</v>
      </c>
      <c r="L26" s="311">
        <v>22.4</v>
      </c>
    </row>
    <row r="27" spans="2:12" ht="18" customHeight="1" x14ac:dyDescent="0.15">
      <c r="B27" s="11"/>
      <c r="C27" s="12"/>
      <c r="D27" s="5"/>
      <c r="E27" s="550" t="s">
        <v>370</v>
      </c>
      <c r="F27" s="626"/>
      <c r="G27" s="48"/>
      <c r="H27" s="305">
        <v>77877</v>
      </c>
      <c r="I27" s="305">
        <v>149395</v>
      </c>
      <c r="J27" s="308">
        <f t="shared" si="0"/>
        <v>1.9183455962607703</v>
      </c>
      <c r="K27" s="310">
        <v>38.700000000000003</v>
      </c>
      <c r="L27" s="311">
        <v>20.2</v>
      </c>
    </row>
    <row r="28" spans="2:12" ht="18" customHeight="1" x14ac:dyDescent="0.15">
      <c r="B28" s="11"/>
      <c r="C28" s="12"/>
      <c r="D28" s="627" t="s">
        <v>371</v>
      </c>
      <c r="E28" s="627"/>
      <c r="F28" s="627"/>
      <c r="G28" s="46"/>
      <c r="H28" s="305">
        <v>110471</v>
      </c>
      <c r="I28" s="305">
        <v>124805</v>
      </c>
      <c r="J28" s="308">
        <f t="shared" si="0"/>
        <v>1.1297535099709426</v>
      </c>
      <c r="K28" s="308" t="s">
        <v>372</v>
      </c>
      <c r="L28" s="309" t="s">
        <v>373</v>
      </c>
    </row>
    <row r="29" spans="2:12" ht="20.25" customHeight="1" x14ac:dyDescent="0.15">
      <c r="B29" s="11"/>
      <c r="C29" s="4"/>
      <c r="D29" s="4"/>
      <c r="E29" s="4"/>
      <c r="F29" s="4"/>
      <c r="G29" s="73"/>
      <c r="H29" s="305"/>
      <c r="I29" s="305"/>
      <c r="J29" s="308"/>
      <c r="K29" s="313"/>
      <c r="L29" s="314"/>
    </row>
    <row r="30" spans="2:12" ht="18" customHeight="1" x14ac:dyDescent="0.15">
      <c r="B30" s="624" t="s">
        <v>375</v>
      </c>
      <c r="C30" s="625"/>
      <c r="D30" s="625"/>
      <c r="E30" s="625"/>
      <c r="F30" s="625"/>
      <c r="G30" s="304"/>
      <c r="H30" s="305"/>
      <c r="I30" s="305"/>
      <c r="J30" s="308"/>
      <c r="K30" s="313"/>
      <c r="L30" s="314"/>
    </row>
    <row r="31" spans="2:12" ht="18" customHeight="1" x14ac:dyDescent="0.15">
      <c r="B31" s="11"/>
      <c r="C31" s="552" t="s">
        <v>361</v>
      </c>
      <c r="D31" s="552"/>
      <c r="E31" s="552"/>
      <c r="F31" s="552"/>
      <c r="G31" s="48"/>
      <c r="H31" s="305">
        <v>85245</v>
      </c>
      <c r="I31" s="305">
        <v>172744</v>
      </c>
      <c r="J31" s="308">
        <f t="shared" si="0"/>
        <v>2.0264414335151621</v>
      </c>
      <c r="K31" s="308" t="s">
        <v>362</v>
      </c>
      <c r="L31" s="309" t="s">
        <v>363</v>
      </c>
    </row>
    <row r="32" spans="2:12" ht="18" customHeight="1" x14ac:dyDescent="0.15">
      <c r="B32" s="11"/>
      <c r="C32" s="12"/>
      <c r="D32" s="550" t="s">
        <v>364</v>
      </c>
      <c r="E32" s="550"/>
      <c r="F32" s="550"/>
      <c r="G32" s="48"/>
      <c r="H32" s="305">
        <v>82103</v>
      </c>
      <c r="I32" s="305">
        <v>169223</v>
      </c>
      <c r="J32" s="308">
        <f t="shared" si="0"/>
        <v>2.0611061715162662</v>
      </c>
      <c r="K32" s="310">
        <v>62.6</v>
      </c>
      <c r="L32" s="311">
        <v>30.4</v>
      </c>
    </row>
    <row r="33" spans="2:12" ht="18" customHeight="1" x14ac:dyDescent="0.15">
      <c r="B33" s="11"/>
      <c r="C33" s="12"/>
      <c r="D33" s="49"/>
      <c r="E33" s="550" t="s">
        <v>365</v>
      </c>
      <c r="F33" s="550"/>
      <c r="G33" s="48"/>
      <c r="H33" s="305">
        <v>79965</v>
      </c>
      <c r="I33" s="305">
        <v>165087</v>
      </c>
      <c r="J33" s="308">
        <f t="shared" si="0"/>
        <v>2.0644907146876759</v>
      </c>
      <c r="K33" s="310">
        <v>63.2</v>
      </c>
      <c r="L33" s="311">
        <v>30.6</v>
      </c>
    </row>
    <row r="34" spans="2:12" ht="18" customHeight="1" x14ac:dyDescent="0.15">
      <c r="B34" s="11"/>
      <c r="C34" s="12"/>
      <c r="D34" s="49"/>
      <c r="E34" s="49"/>
      <c r="F34" s="49" t="s">
        <v>366</v>
      </c>
      <c r="G34" s="48"/>
      <c r="H34" s="305">
        <v>38638</v>
      </c>
      <c r="I34" s="305">
        <v>98079</v>
      </c>
      <c r="J34" s="308">
        <f t="shared" si="0"/>
        <v>2.5384077850820437</v>
      </c>
      <c r="K34" s="310">
        <v>91.2</v>
      </c>
      <c r="L34" s="311">
        <v>35.9</v>
      </c>
    </row>
    <row r="35" spans="2:12" ht="18" customHeight="1" x14ac:dyDescent="0.15">
      <c r="B35" s="11"/>
      <c r="C35" s="12"/>
      <c r="D35" s="49"/>
      <c r="E35" s="49"/>
      <c r="F35" s="312" t="s">
        <v>367</v>
      </c>
      <c r="G35" s="48"/>
      <c r="H35" s="305">
        <v>1827</v>
      </c>
      <c r="I35" s="305">
        <v>3519</v>
      </c>
      <c r="J35" s="308">
        <v>1.93</v>
      </c>
      <c r="K35" s="310">
        <v>42.1</v>
      </c>
      <c r="L35" s="311">
        <v>21.9</v>
      </c>
    </row>
    <row r="36" spans="2:12" ht="18" customHeight="1" x14ac:dyDescent="0.15">
      <c r="B36" s="11"/>
      <c r="C36" s="12"/>
      <c r="D36" s="49"/>
      <c r="E36" s="49"/>
      <c r="F36" s="49" t="s">
        <v>368</v>
      </c>
      <c r="G36" s="48"/>
      <c r="H36" s="305">
        <v>35332</v>
      </c>
      <c r="I36" s="305">
        <v>54109</v>
      </c>
      <c r="J36" s="308">
        <f t="shared" si="0"/>
        <v>1.5314445828144458</v>
      </c>
      <c r="K36" s="313">
        <v>34.700000000000003</v>
      </c>
      <c r="L36" s="314">
        <v>22.7</v>
      </c>
    </row>
    <row r="37" spans="2:12" ht="18" customHeight="1" x14ac:dyDescent="0.15">
      <c r="B37" s="11"/>
      <c r="C37" s="12"/>
      <c r="D37" s="49"/>
      <c r="E37" s="49"/>
      <c r="F37" s="49" t="s">
        <v>369</v>
      </c>
      <c r="G37" s="48"/>
      <c r="H37" s="305">
        <v>4168</v>
      </c>
      <c r="I37" s="305">
        <v>9380</v>
      </c>
      <c r="J37" s="308">
        <f t="shared" si="0"/>
        <v>2.2504798464491365</v>
      </c>
      <c r="K37" s="313">
        <v>55</v>
      </c>
      <c r="L37" s="314">
        <v>24.4</v>
      </c>
    </row>
    <row r="38" spans="2:12" ht="18" customHeight="1" x14ac:dyDescent="0.15">
      <c r="B38" s="11"/>
      <c r="C38" s="12"/>
      <c r="D38" s="5"/>
      <c r="E38" s="550" t="s">
        <v>370</v>
      </c>
      <c r="F38" s="626"/>
      <c r="G38" s="48"/>
      <c r="H38" s="305">
        <v>2138</v>
      </c>
      <c r="I38" s="305">
        <v>4136</v>
      </c>
      <c r="J38" s="308">
        <f t="shared" si="0"/>
        <v>1.9345182413470534</v>
      </c>
      <c r="K38" s="313">
        <v>39.6</v>
      </c>
      <c r="L38" s="314">
        <v>20.5</v>
      </c>
    </row>
    <row r="39" spans="2:12" ht="18" customHeight="1" x14ac:dyDescent="0.15">
      <c r="B39" s="11"/>
      <c r="C39" s="12"/>
      <c r="D39" s="627" t="s">
        <v>371</v>
      </c>
      <c r="E39" s="627"/>
      <c r="F39" s="627"/>
      <c r="G39" s="46"/>
      <c r="H39" s="305">
        <v>3142</v>
      </c>
      <c r="I39" s="305">
        <v>3521</v>
      </c>
      <c r="J39" s="308">
        <f t="shared" si="0"/>
        <v>1.1206238064926799</v>
      </c>
      <c r="K39" s="308" t="s">
        <v>372</v>
      </c>
      <c r="L39" s="309" t="s">
        <v>373</v>
      </c>
    </row>
    <row r="40" spans="2:12" ht="14.25" thickBot="1" x14ac:dyDescent="0.2">
      <c r="B40" s="6"/>
      <c r="C40" s="315"/>
      <c r="D40" s="315"/>
      <c r="E40" s="315"/>
      <c r="F40" s="315"/>
      <c r="G40" s="316"/>
      <c r="H40" s="317"/>
      <c r="I40" s="317"/>
      <c r="J40" s="318"/>
      <c r="K40" s="318"/>
      <c r="L40" s="319"/>
    </row>
  </sheetData>
  <mergeCells count="25">
    <mergeCell ref="E33:F33"/>
    <mergeCell ref="E38:F38"/>
    <mergeCell ref="D39:F39"/>
    <mergeCell ref="D28:F28"/>
    <mergeCell ref="B30:F30"/>
    <mergeCell ref="C31:F31"/>
    <mergeCell ref="D32:F32"/>
    <mergeCell ref="D17:F17"/>
    <mergeCell ref="B19:F19"/>
    <mergeCell ref="C20:F20"/>
    <mergeCell ref="D21:F21"/>
    <mergeCell ref="E22:F22"/>
    <mergeCell ref="E27:F27"/>
    <mergeCell ref="B7:F7"/>
    <mergeCell ref="B8:F8"/>
    <mergeCell ref="C9:F9"/>
    <mergeCell ref="D10:F10"/>
    <mergeCell ref="E11:F11"/>
    <mergeCell ref="E16:F16"/>
    <mergeCell ref="B1:L1"/>
    <mergeCell ref="B2:L2"/>
    <mergeCell ref="C4:F4"/>
    <mergeCell ref="J4:J6"/>
    <mergeCell ref="C5:F5"/>
    <mergeCell ref="C6:F6"/>
  </mergeCells>
  <phoneticPr fontId="2"/>
  <pageMargins left="0.75" right="0.75" top="1" bottom="1" header="0.51200000000000001" footer="0.51200000000000001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workbookViewId="0"/>
  </sheetViews>
  <sheetFormatPr defaultRowHeight="13.5" x14ac:dyDescent="0.15"/>
  <cols>
    <col min="1" max="1" width="1.75" customWidth="1"/>
    <col min="2" max="2" width="1.625" customWidth="1"/>
    <col min="3" max="3" width="1.5" customWidth="1"/>
    <col min="4" max="4" width="17" customWidth="1"/>
    <col min="5" max="5" width="3.125" customWidth="1"/>
    <col min="6" max="6" width="1" customWidth="1"/>
    <col min="7" max="13" width="9.625" customWidth="1"/>
    <col min="14" max="14" width="10" customWidth="1"/>
    <col min="15" max="17" width="9.625" customWidth="1"/>
    <col min="18" max="18" width="10" customWidth="1"/>
    <col min="19" max="19" width="9.625" customWidth="1"/>
  </cols>
  <sheetData>
    <row r="1" spans="1:19" ht="23.25" customHeight="1" x14ac:dyDescent="0.2">
      <c r="D1" s="544" t="s">
        <v>376</v>
      </c>
      <c r="E1" s="544"/>
      <c r="F1" s="544"/>
      <c r="G1" s="544"/>
      <c r="H1" s="544"/>
      <c r="I1" s="544"/>
      <c r="J1" s="544"/>
      <c r="K1" s="544"/>
      <c r="L1" s="544"/>
      <c r="M1" s="544"/>
      <c r="N1" s="544"/>
      <c r="O1" s="544"/>
      <c r="P1" s="544"/>
      <c r="Q1" s="544"/>
      <c r="R1" s="544"/>
      <c r="S1" s="544"/>
    </row>
    <row r="2" spans="1:19" ht="23.25" customHeight="1" x14ac:dyDescent="0.2">
      <c r="A2" s="480" t="s">
        <v>377</v>
      </c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480"/>
      <c r="Q2" s="480"/>
      <c r="R2" s="480"/>
      <c r="S2" s="480"/>
    </row>
    <row r="3" spans="1:19" ht="11.25" customHeight="1" thickBot="1" x14ac:dyDescent="0.2">
      <c r="A3" s="7"/>
      <c r="B3" s="7"/>
      <c r="C3" s="7"/>
      <c r="D3" s="7"/>
      <c r="E3" s="7"/>
      <c r="F3" s="7"/>
    </row>
    <row r="4" spans="1:19" s="322" customFormat="1" x14ac:dyDescent="0.15">
      <c r="A4" s="628" t="s">
        <v>378</v>
      </c>
      <c r="B4" s="616"/>
      <c r="C4" s="616"/>
      <c r="D4" s="616"/>
      <c r="E4" s="616"/>
      <c r="F4" s="629"/>
      <c r="G4" s="320"/>
      <c r="H4" s="270"/>
      <c r="I4" s="320"/>
      <c r="J4" s="636" t="s">
        <v>379</v>
      </c>
      <c r="K4" s="637"/>
      <c r="L4" s="637"/>
      <c r="M4" s="637"/>
      <c r="N4" s="637"/>
      <c r="O4" s="637"/>
      <c r="P4" s="637"/>
      <c r="Q4" s="637"/>
      <c r="R4" s="637"/>
      <c r="S4" s="321"/>
    </row>
    <row r="5" spans="1:19" s="322" customFormat="1" x14ac:dyDescent="0.15">
      <c r="A5" s="630"/>
      <c r="B5" s="631"/>
      <c r="C5" s="631"/>
      <c r="D5" s="631"/>
      <c r="E5" s="631"/>
      <c r="F5" s="632"/>
      <c r="G5" s="282" t="s">
        <v>380</v>
      </c>
      <c r="H5" s="324" t="s">
        <v>381</v>
      </c>
      <c r="I5" s="282" t="s">
        <v>382</v>
      </c>
      <c r="J5" s="638" t="s">
        <v>383</v>
      </c>
      <c r="K5" s="639" t="s">
        <v>384</v>
      </c>
      <c r="L5" s="639"/>
      <c r="M5" s="639"/>
      <c r="N5" s="639"/>
      <c r="O5" s="640" t="s">
        <v>385</v>
      </c>
      <c r="P5" s="641"/>
      <c r="Q5" s="641"/>
      <c r="R5" s="642"/>
      <c r="S5" s="286" t="s">
        <v>386</v>
      </c>
    </row>
    <row r="6" spans="1:19" s="322" customFormat="1" x14ac:dyDescent="0.15">
      <c r="A6" s="633"/>
      <c r="B6" s="634"/>
      <c r="C6" s="634"/>
      <c r="D6" s="634"/>
      <c r="E6" s="634"/>
      <c r="F6" s="635"/>
      <c r="G6" s="283"/>
      <c r="H6" s="326"/>
      <c r="I6" s="283"/>
      <c r="J6" s="584"/>
      <c r="K6" s="283" t="s">
        <v>387</v>
      </c>
      <c r="L6" s="283" t="s">
        <v>388</v>
      </c>
      <c r="M6" s="283" t="s">
        <v>389</v>
      </c>
      <c r="N6" s="283" t="s">
        <v>390</v>
      </c>
      <c r="O6" s="326" t="s">
        <v>391</v>
      </c>
      <c r="P6" s="325" t="s">
        <v>392</v>
      </c>
      <c r="Q6" s="283" t="s">
        <v>393</v>
      </c>
      <c r="R6" s="325" t="s">
        <v>394</v>
      </c>
      <c r="S6" s="287"/>
    </row>
    <row r="7" spans="1:19" s="322" customFormat="1" ht="7.5" customHeight="1" x14ac:dyDescent="0.15">
      <c r="A7" s="327"/>
      <c r="B7" s="328"/>
      <c r="C7" s="328"/>
      <c r="D7" s="328"/>
      <c r="E7" s="328"/>
      <c r="F7" s="329"/>
      <c r="G7" s="330"/>
      <c r="H7" s="330"/>
      <c r="I7" s="330"/>
      <c r="J7" s="330"/>
      <c r="K7" s="330"/>
      <c r="L7" s="330"/>
      <c r="M7" s="330"/>
      <c r="N7" s="330"/>
      <c r="O7" s="330"/>
      <c r="P7" s="330"/>
      <c r="Q7" s="330"/>
      <c r="R7" s="330"/>
      <c r="S7" s="331"/>
    </row>
    <row r="8" spans="1:19" s="322" customFormat="1" x14ac:dyDescent="0.15">
      <c r="A8" s="643" t="s">
        <v>395</v>
      </c>
      <c r="B8" s="644"/>
      <c r="C8" s="644"/>
      <c r="D8" s="644"/>
      <c r="E8" s="644"/>
      <c r="F8" s="332"/>
      <c r="G8" s="333"/>
      <c r="H8" s="334"/>
      <c r="I8" s="334"/>
      <c r="J8" s="334"/>
      <c r="K8" s="334"/>
      <c r="L8" s="334"/>
      <c r="M8" s="334"/>
      <c r="N8" s="334"/>
      <c r="O8" s="334"/>
      <c r="P8" s="334"/>
      <c r="Q8" s="334"/>
      <c r="R8" s="334"/>
      <c r="S8" s="335"/>
    </row>
    <row r="9" spans="1:19" s="322" customFormat="1" x14ac:dyDescent="0.15">
      <c r="A9" s="336"/>
      <c r="B9" s="627" t="s">
        <v>364</v>
      </c>
      <c r="C9" s="627"/>
      <c r="D9" s="627"/>
      <c r="E9" s="627"/>
      <c r="F9" s="46"/>
      <c r="G9" s="337">
        <f>SUM(H9:J9,S9)</f>
        <v>82103</v>
      </c>
      <c r="H9" s="337">
        <v>24538</v>
      </c>
      <c r="I9" s="337">
        <v>1490</v>
      </c>
      <c r="J9" s="338">
        <f>SUM(K9:N9)</f>
        <v>55664</v>
      </c>
      <c r="K9" s="338">
        <v>9174</v>
      </c>
      <c r="L9" s="338">
        <v>20618</v>
      </c>
      <c r="M9" s="338">
        <v>14181</v>
      </c>
      <c r="N9" s="338">
        <v>11691</v>
      </c>
      <c r="O9" s="338">
        <v>22460</v>
      </c>
      <c r="P9" s="338">
        <v>20874</v>
      </c>
      <c r="Q9" s="338">
        <v>10202</v>
      </c>
      <c r="R9" s="338">
        <v>2128</v>
      </c>
      <c r="S9" s="339">
        <v>411</v>
      </c>
    </row>
    <row r="10" spans="1:19" s="322" customFormat="1" x14ac:dyDescent="0.15">
      <c r="A10" s="336"/>
      <c r="B10" s="340"/>
      <c r="C10" s="627" t="s">
        <v>396</v>
      </c>
      <c r="D10" s="627"/>
      <c r="E10" s="627"/>
      <c r="F10" s="46"/>
      <c r="G10" s="337">
        <f t="shared" ref="G10:G15" si="0">SUM(H10:J10,S10)</f>
        <v>79965</v>
      </c>
      <c r="H10" s="337">
        <v>23347</v>
      </c>
      <c r="I10" s="337">
        <v>1445</v>
      </c>
      <c r="J10" s="338">
        <f t="shared" ref="J10:J15" si="1">SUM(K10:N10)</f>
        <v>54801</v>
      </c>
      <c r="K10" s="337">
        <v>8809</v>
      </c>
      <c r="L10" s="337">
        <v>20309</v>
      </c>
      <c r="M10" s="337">
        <v>14052</v>
      </c>
      <c r="N10" s="337">
        <v>11631</v>
      </c>
      <c r="O10" s="338">
        <v>21929</v>
      </c>
      <c r="P10" s="338">
        <v>20626</v>
      </c>
      <c r="Q10" s="338">
        <v>10126</v>
      </c>
      <c r="R10" s="338">
        <v>2120</v>
      </c>
      <c r="S10" s="341">
        <v>372</v>
      </c>
    </row>
    <row r="11" spans="1:19" s="322" customFormat="1" x14ac:dyDescent="0.15">
      <c r="A11" s="336"/>
      <c r="B11" s="340"/>
      <c r="C11" s="340"/>
      <c r="D11" s="627" t="s">
        <v>397</v>
      </c>
      <c r="E11" s="627"/>
      <c r="F11" s="46"/>
      <c r="G11" s="337">
        <f t="shared" si="0"/>
        <v>38638</v>
      </c>
      <c r="H11" s="337">
        <v>21554</v>
      </c>
      <c r="I11" s="337">
        <v>589</v>
      </c>
      <c r="J11" s="338">
        <f t="shared" si="1"/>
        <v>16283</v>
      </c>
      <c r="K11" s="337">
        <v>608</v>
      </c>
      <c r="L11" s="337">
        <v>4145</v>
      </c>
      <c r="M11" s="337">
        <v>5444</v>
      </c>
      <c r="N11" s="337">
        <v>6086</v>
      </c>
      <c r="O11" s="338">
        <v>3916</v>
      </c>
      <c r="P11" s="338">
        <v>6312</v>
      </c>
      <c r="Q11" s="338">
        <v>4864</v>
      </c>
      <c r="R11" s="338">
        <v>1191</v>
      </c>
      <c r="S11" s="341">
        <v>212</v>
      </c>
    </row>
    <row r="12" spans="1:19" s="322" customFormat="1" x14ac:dyDescent="0.15">
      <c r="A12" s="336"/>
      <c r="B12" s="340"/>
      <c r="C12" s="340"/>
      <c r="D12" s="645" t="s">
        <v>367</v>
      </c>
      <c r="E12" s="645"/>
      <c r="F12" s="46"/>
      <c r="G12" s="337">
        <f t="shared" si="0"/>
        <v>1827</v>
      </c>
      <c r="H12" s="337" t="s">
        <v>251</v>
      </c>
      <c r="I12" s="337">
        <v>1</v>
      </c>
      <c r="J12" s="338">
        <f t="shared" si="1"/>
        <v>1826</v>
      </c>
      <c r="K12" s="337" t="s">
        <v>251</v>
      </c>
      <c r="L12" s="337">
        <v>811</v>
      </c>
      <c r="M12" s="337">
        <v>243</v>
      </c>
      <c r="N12" s="337">
        <v>772</v>
      </c>
      <c r="O12" s="338">
        <v>447</v>
      </c>
      <c r="P12" s="338">
        <v>737</v>
      </c>
      <c r="Q12" s="338">
        <v>382</v>
      </c>
      <c r="R12" s="338">
        <v>260</v>
      </c>
      <c r="S12" s="341" t="s">
        <v>251</v>
      </c>
    </row>
    <row r="13" spans="1:19" s="322" customFormat="1" x14ac:dyDescent="0.15">
      <c r="A13" s="336"/>
      <c r="B13" s="340"/>
      <c r="C13" s="340"/>
      <c r="D13" s="627" t="s">
        <v>398</v>
      </c>
      <c r="E13" s="627"/>
      <c r="F13" s="46"/>
      <c r="G13" s="337">
        <f t="shared" si="0"/>
        <v>35332</v>
      </c>
      <c r="H13" s="337">
        <v>1438</v>
      </c>
      <c r="I13" s="337">
        <v>762</v>
      </c>
      <c r="J13" s="338">
        <f t="shared" si="1"/>
        <v>33061</v>
      </c>
      <c r="K13" s="337">
        <v>7958</v>
      </c>
      <c r="L13" s="337">
        <v>13448</v>
      </c>
      <c r="M13" s="337">
        <v>7488</v>
      </c>
      <c r="N13" s="337">
        <v>4167</v>
      </c>
      <c r="O13" s="338">
        <v>16126</v>
      </c>
      <c r="P13" s="338">
        <v>12065</v>
      </c>
      <c r="Q13" s="338">
        <v>4310</v>
      </c>
      <c r="R13" s="338">
        <v>560</v>
      </c>
      <c r="S13" s="341">
        <v>71</v>
      </c>
    </row>
    <row r="14" spans="1:19" s="322" customFormat="1" x14ac:dyDescent="0.15">
      <c r="A14" s="336"/>
      <c r="B14" s="340"/>
      <c r="C14" s="340"/>
      <c r="D14" s="627" t="s">
        <v>399</v>
      </c>
      <c r="E14" s="627"/>
      <c r="F14" s="46"/>
      <c r="G14" s="337">
        <f t="shared" si="0"/>
        <v>4168</v>
      </c>
      <c r="H14" s="337">
        <v>355</v>
      </c>
      <c r="I14" s="337">
        <v>93</v>
      </c>
      <c r="J14" s="338">
        <f t="shared" si="1"/>
        <v>3631</v>
      </c>
      <c r="K14" s="337">
        <v>243</v>
      </c>
      <c r="L14" s="337">
        <v>1905</v>
      </c>
      <c r="M14" s="337">
        <v>877</v>
      </c>
      <c r="N14" s="337">
        <v>606</v>
      </c>
      <c r="O14" s="338">
        <v>1440</v>
      </c>
      <c r="P14" s="338">
        <v>1512</v>
      </c>
      <c r="Q14" s="338">
        <v>570</v>
      </c>
      <c r="R14" s="338">
        <v>109</v>
      </c>
      <c r="S14" s="341">
        <v>89</v>
      </c>
    </row>
    <row r="15" spans="1:19" s="322" customFormat="1" x14ac:dyDescent="0.15">
      <c r="A15" s="336"/>
      <c r="B15" s="340"/>
      <c r="C15" s="627" t="s">
        <v>400</v>
      </c>
      <c r="D15" s="627"/>
      <c r="E15" s="627"/>
      <c r="F15" s="46"/>
      <c r="G15" s="337">
        <f t="shared" si="0"/>
        <v>2138</v>
      </c>
      <c r="H15" s="337">
        <v>1191</v>
      </c>
      <c r="I15" s="337">
        <v>45</v>
      </c>
      <c r="J15" s="338">
        <f t="shared" si="1"/>
        <v>863</v>
      </c>
      <c r="K15" s="337">
        <v>365</v>
      </c>
      <c r="L15" s="337">
        <v>309</v>
      </c>
      <c r="M15" s="337">
        <v>129</v>
      </c>
      <c r="N15" s="337">
        <v>60</v>
      </c>
      <c r="O15" s="338">
        <v>531</v>
      </c>
      <c r="P15" s="338">
        <v>248</v>
      </c>
      <c r="Q15" s="338">
        <v>76</v>
      </c>
      <c r="R15" s="338">
        <v>8</v>
      </c>
      <c r="S15" s="341">
        <v>39</v>
      </c>
    </row>
    <row r="16" spans="1:19" s="322" customFormat="1" ht="7.5" customHeight="1" x14ac:dyDescent="0.15">
      <c r="A16" s="336"/>
      <c r="B16" s="340"/>
      <c r="C16" s="340"/>
      <c r="D16" s="340"/>
      <c r="E16" s="340"/>
      <c r="F16" s="329"/>
      <c r="G16" s="337"/>
      <c r="H16" s="337"/>
      <c r="I16" s="337"/>
      <c r="J16" s="338"/>
      <c r="K16" s="338"/>
      <c r="L16" s="338"/>
      <c r="M16" s="338"/>
      <c r="N16" s="338"/>
      <c r="O16" s="338"/>
      <c r="P16" s="338"/>
      <c r="Q16" s="338"/>
      <c r="R16" s="338"/>
      <c r="S16" s="339"/>
    </row>
    <row r="17" spans="1:19" s="322" customFormat="1" x14ac:dyDescent="0.15">
      <c r="A17" s="646" t="s">
        <v>401</v>
      </c>
      <c r="B17" s="647"/>
      <c r="C17" s="647"/>
      <c r="D17" s="647"/>
      <c r="E17" s="647"/>
      <c r="F17" s="342"/>
      <c r="G17" s="337"/>
      <c r="H17" s="338"/>
      <c r="I17" s="338"/>
      <c r="J17" s="338"/>
      <c r="K17" s="338"/>
      <c r="L17" s="338"/>
      <c r="M17" s="338"/>
      <c r="N17" s="338"/>
      <c r="O17" s="338"/>
      <c r="P17" s="338"/>
      <c r="Q17" s="338"/>
      <c r="R17" s="338"/>
      <c r="S17" s="339"/>
    </row>
    <row r="18" spans="1:19" s="322" customFormat="1" x14ac:dyDescent="0.15">
      <c r="A18" s="336"/>
      <c r="B18" s="627" t="s">
        <v>364</v>
      </c>
      <c r="C18" s="627"/>
      <c r="D18" s="627"/>
      <c r="E18" s="627"/>
      <c r="F18" s="46"/>
      <c r="G18" s="337">
        <f t="shared" ref="G18:G24" si="2">SUM(H18:J18,S18)</f>
        <v>169223</v>
      </c>
      <c r="H18" s="337">
        <v>65862</v>
      </c>
      <c r="I18" s="337">
        <v>3183</v>
      </c>
      <c r="J18" s="338">
        <f t="shared" ref="J18:J24" si="3">SUM(K18:N18)</f>
        <v>99154</v>
      </c>
      <c r="K18" s="338">
        <v>12035</v>
      </c>
      <c r="L18" s="338">
        <v>36921</v>
      </c>
      <c r="M18" s="338">
        <v>26906</v>
      </c>
      <c r="N18" s="338">
        <v>23292</v>
      </c>
      <c r="O18" s="338">
        <v>36130</v>
      </c>
      <c r="P18" s="338">
        <v>38566</v>
      </c>
      <c r="Q18" s="338">
        <v>20037</v>
      </c>
      <c r="R18" s="338">
        <v>4421</v>
      </c>
      <c r="S18" s="339">
        <v>1024</v>
      </c>
    </row>
    <row r="19" spans="1:19" s="322" customFormat="1" x14ac:dyDescent="0.15">
      <c r="A19" s="336"/>
      <c r="B19" s="340"/>
      <c r="C19" s="627" t="s">
        <v>396</v>
      </c>
      <c r="D19" s="627"/>
      <c r="E19" s="627"/>
      <c r="F19" s="46"/>
      <c r="G19" s="337">
        <f t="shared" si="2"/>
        <v>165087</v>
      </c>
      <c r="H19" s="337">
        <v>63256</v>
      </c>
      <c r="I19" s="337">
        <v>3099</v>
      </c>
      <c r="J19" s="338">
        <f t="shared" si="3"/>
        <v>97788</v>
      </c>
      <c r="K19" s="337">
        <v>11528</v>
      </c>
      <c r="L19" s="337">
        <v>36387</v>
      </c>
      <c r="M19" s="337">
        <v>26700</v>
      </c>
      <c r="N19" s="337">
        <v>23173</v>
      </c>
      <c r="O19" s="337">
        <v>35350</v>
      </c>
      <c r="P19" s="337">
        <v>38131</v>
      </c>
      <c r="Q19" s="337">
        <v>19902</v>
      </c>
      <c r="R19" s="337">
        <v>4405</v>
      </c>
      <c r="S19" s="341">
        <v>944</v>
      </c>
    </row>
    <row r="20" spans="1:19" s="322" customFormat="1" x14ac:dyDescent="0.15">
      <c r="A20" s="336"/>
      <c r="B20" s="340"/>
      <c r="C20" s="340"/>
      <c r="D20" s="627" t="s">
        <v>397</v>
      </c>
      <c r="E20" s="627"/>
      <c r="F20" s="46"/>
      <c r="G20" s="337">
        <f t="shared" si="2"/>
        <v>98079</v>
      </c>
      <c r="H20" s="337">
        <v>58818</v>
      </c>
      <c r="I20" s="337">
        <v>1358</v>
      </c>
      <c r="J20" s="338">
        <f t="shared" si="3"/>
        <v>37346</v>
      </c>
      <c r="K20" s="337">
        <v>1308</v>
      </c>
      <c r="L20" s="337">
        <v>10381</v>
      </c>
      <c r="M20" s="337">
        <v>12337</v>
      </c>
      <c r="N20" s="337">
        <v>13320</v>
      </c>
      <c r="O20" s="337">
        <v>9245</v>
      </c>
      <c r="P20" s="337">
        <v>14680</v>
      </c>
      <c r="Q20" s="337">
        <v>10771</v>
      </c>
      <c r="R20" s="337">
        <v>2650</v>
      </c>
      <c r="S20" s="341">
        <v>557</v>
      </c>
    </row>
    <row r="21" spans="1:19" s="322" customFormat="1" x14ac:dyDescent="0.15">
      <c r="A21" s="336"/>
      <c r="B21" s="340"/>
      <c r="C21" s="340"/>
      <c r="D21" s="645" t="s">
        <v>367</v>
      </c>
      <c r="E21" s="645"/>
      <c r="F21" s="46"/>
      <c r="G21" s="337">
        <f t="shared" si="2"/>
        <v>3519</v>
      </c>
      <c r="H21" s="337" t="s">
        <v>251</v>
      </c>
      <c r="I21" s="337">
        <v>1</v>
      </c>
      <c r="J21" s="338">
        <f t="shared" si="3"/>
        <v>3518</v>
      </c>
      <c r="K21" s="337" t="s">
        <v>251</v>
      </c>
      <c r="L21" s="337">
        <v>1418</v>
      </c>
      <c r="M21" s="337">
        <v>533</v>
      </c>
      <c r="N21" s="337">
        <v>1567</v>
      </c>
      <c r="O21" s="337">
        <v>828</v>
      </c>
      <c r="P21" s="337">
        <v>1404</v>
      </c>
      <c r="Q21" s="337">
        <v>815</v>
      </c>
      <c r="R21" s="337">
        <v>471</v>
      </c>
      <c r="S21" s="341" t="s">
        <v>251</v>
      </c>
    </row>
    <row r="22" spans="1:19" s="322" customFormat="1" x14ac:dyDescent="0.15">
      <c r="A22" s="336"/>
      <c r="B22" s="340"/>
      <c r="C22" s="340"/>
      <c r="D22" s="627" t="s">
        <v>398</v>
      </c>
      <c r="E22" s="627"/>
      <c r="F22" s="46"/>
      <c r="G22" s="337">
        <f t="shared" si="2"/>
        <v>54109</v>
      </c>
      <c r="H22" s="337">
        <v>3400</v>
      </c>
      <c r="I22" s="337">
        <v>1498</v>
      </c>
      <c r="J22" s="338">
        <f t="shared" si="3"/>
        <v>49064</v>
      </c>
      <c r="K22" s="337">
        <v>9799</v>
      </c>
      <c r="L22" s="337">
        <v>20301</v>
      </c>
      <c r="M22" s="337">
        <v>12043</v>
      </c>
      <c r="N22" s="337">
        <v>6921</v>
      </c>
      <c r="O22" s="337">
        <v>22191</v>
      </c>
      <c r="P22" s="337">
        <v>18846</v>
      </c>
      <c r="Q22" s="337">
        <v>7019</v>
      </c>
      <c r="R22" s="337">
        <v>1008</v>
      </c>
      <c r="S22" s="341">
        <v>147</v>
      </c>
    </row>
    <row r="23" spans="1:19" s="322" customFormat="1" x14ac:dyDescent="0.15">
      <c r="A23" s="336"/>
      <c r="B23" s="340"/>
      <c r="C23" s="340"/>
      <c r="D23" s="627" t="s">
        <v>399</v>
      </c>
      <c r="E23" s="627"/>
      <c r="F23" s="46"/>
      <c r="G23" s="337">
        <f t="shared" si="2"/>
        <v>9380</v>
      </c>
      <c r="H23" s="337">
        <v>1038</v>
      </c>
      <c r="I23" s="337">
        <v>242</v>
      </c>
      <c r="J23" s="338">
        <f t="shared" si="3"/>
        <v>7860</v>
      </c>
      <c r="K23" s="337">
        <v>421</v>
      </c>
      <c r="L23" s="337">
        <v>4287</v>
      </c>
      <c r="M23" s="337">
        <v>1787</v>
      </c>
      <c r="N23" s="337">
        <v>1365</v>
      </c>
      <c r="O23" s="337">
        <v>3086</v>
      </c>
      <c r="P23" s="337">
        <v>3201</v>
      </c>
      <c r="Q23" s="337">
        <v>1297</v>
      </c>
      <c r="R23" s="337">
        <v>276</v>
      </c>
      <c r="S23" s="341">
        <v>240</v>
      </c>
    </row>
    <row r="24" spans="1:19" s="322" customFormat="1" x14ac:dyDescent="0.15">
      <c r="A24" s="336"/>
      <c r="B24" s="340"/>
      <c r="C24" s="627" t="s">
        <v>400</v>
      </c>
      <c r="D24" s="627"/>
      <c r="E24" s="627"/>
      <c r="F24" s="46"/>
      <c r="G24" s="337">
        <f t="shared" si="2"/>
        <v>4136</v>
      </c>
      <c r="H24" s="337">
        <v>2606</v>
      </c>
      <c r="I24" s="337">
        <v>84</v>
      </c>
      <c r="J24" s="338">
        <f t="shared" si="3"/>
        <v>1366</v>
      </c>
      <c r="K24" s="337">
        <v>507</v>
      </c>
      <c r="L24" s="337">
        <v>534</v>
      </c>
      <c r="M24" s="337">
        <v>206</v>
      </c>
      <c r="N24" s="337">
        <v>119</v>
      </c>
      <c r="O24" s="337">
        <v>780</v>
      </c>
      <c r="P24" s="337">
        <v>435</v>
      </c>
      <c r="Q24" s="337">
        <v>135</v>
      </c>
      <c r="R24" s="337">
        <v>16</v>
      </c>
      <c r="S24" s="341">
        <v>80</v>
      </c>
    </row>
    <row r="25" spans="1:19" s="322" customFormat="1" ht="7.5" customHeight="1" x14ac:dyDescent="0.15">
      <c r="A25" s="336"/>
      <c r="B25" s="340"/>
      <c r="C25" s="340"/>
      <c r="D25" s="340"/>
      <c r="E25" s="340"/>
      <c r="F25" s="329"/>
      <c r="G25" s="337"/>
      <c r="H25" s="337"/>
      <c r="I25" s="337"/>
      <c r="J25" s="338"/>
      <c r="K25" s="338"/>
      <c r="L25" s="338"/>
      <c r="M25" s="338"/>
      <c r="N25" s="338"/>
      <c r="O25" s="338"/>
      <c r="P25" s="338"/>
      <c r="Q25" s="338"/>
      <c r="R25" s="338"/>
      <c r="S25" s="339"/>
    </row>
    <row r="26" spans="1:19" s="322" customFormat="1" x14ac:dyDescent="0.15">
      <c r="A26" s="646" t="s">
        <v>402</v>
      </c>
      <c r="B26" s="647"/>
      <c r="C26" s="647"/>
      <c r="D26" s="647"/>
      <c r="E26" s="647"/>
      <c r="F26" s="342"/>
      <c r="G26" s="337"/>
      <c r="H26" s="338"/>
      <c r="I26" s="338"/>
      <c r="J26" s="338"/>
      <c r="K26" s="338"/>
      <c r="L26" s="338"/>
      <c r="M26" s="338"/>
      <c r="N26" s="338"/>
      <c r="O26" s="338"/>
      <c r="P26" s="338"/>
      <c r="Q26" s="338"/>
      <c r="R26" s="338"/>
      <c r="S26" s="339"/>
    </row>
    <row r="27" spans="1:19" s="322" customFormat="1" x14ac:dyDescent="0.15">
      <c r="A27" s="336"/>
      <c r="B27" s="627" t="s">
        <v>364</v>
      </c>
      <c r="C27" s="627"/>
      <c r="D27" s="627"/>
      <c r="E27" s="627"/>
      <c r="F27" s="46"/>
      <c r="G27" s="343">
        <f t="shared" ref="G27:G33" si="4">G18/G9</f>
        <v>2.0611061715162662</v>
      </c>
      <c r="H27" s="344">
        <v>2.68</v>
      </c>
      <c r="I27" s="344">
        <v>2.14</v>
      </c>
      <c r="J27" s="344">
        <v>1.78</v>
      </c>
      <c r="K27" s="344">
        <v>1.31</v>
      </c>
      <c r="L27" s="344">
        <v>1.79</v>
      </c>
      <c r="M27" s="344">
        <v>1.9</v>
      </c>
      <c r="N27" s="344">
        <v>1.99</v>
      </c>
      <c r="O27" s="344">
        <v>1.61</v>
      </c>
      <c r="P27" s="344">
        <v>1.85</v>
      </c>
      <c r="Q27" s="344">
        <v>1.96</v>
      </c>
      <c r="R27" s="344">
        <v>2.08</v>
      </c>
      <c r="S27" s="345">
        <v>2.4900000000000002</v>
      </c>
    </row>
    <row r="28" spans="1:19" s="322" customFormat="1" x14ac:dyDescent="0.15">
      <c r="A28" s="336"/>
      <c r="B28" s="340"/>
      <c r="C28" s="627" t="s">
        <v>396</v>
      </c>
      <c r="D28" s="627"/>
      <c r="E28" s="627"/>
      <c r="F28" s="46"/>
      <c r="G28" s="343">
        <f t="shared" si="4"/>
        <v>2.0644907146876759</v>
      </c>
      <c r="H28" s="343">
        <v>2.71</v>
      </c>
      <c r="I28" s="343">
        <v>2.14</v>
      </c>
      <c r="J28" s="343">
        <v>1.78</v>
      </c>
      <c r="K28" s="343">
        <v>1.31</v>
      </c>
      <c r="L28" s="343">
        <v>1.79</v>
      </c>
      <c r="M28" s="343">
        <v>1.9</v>
      </c>
      <c r="N28" s="343">
        <v>1.99</v>
      </c>
      <c r="O28" s="343">
        <v>1.61</v>
      </c>
      <c r="P28" s="343">
        <v>1.85</v>
      </c>
      <c r="Q28" s="343">
        <v>1.97</v>
      </c>
      <c r="R28" s="343">
        <v>2.08</v>
      </c>
      <c r="S28" s="346">
        <v>2.54</v>
      </c>
    </row>
    <row r="29" spans="1:19" s="322" customFormat="1" x14ac:dyDescent="0.15">
      <c r="A29" s="336"/>
      <c r="B29" s="340"/>
      <c r="C29" s="340"/>
      <c r="D29" s="627" t="s">
        <v>397</v>
      </c>
      <c r="E29" s="627"/>
      <c r="F29" s="46"/>
      <c r="G29" s="343">
        <f t="shared" si="4"/>
        <v>2.5384077850820437</v>
      </c>
      <c r="H29" s="343">
        <v>2.73</v>
      </c>
      <c r="I29" s="343">
        <v>2.31</v>
      </c>
      <c r="J29" s="343">
        <v>2.29</v>
      </c>
      <c r="K29" s="343">
        <v>2.15</v>
      </c>
      <c r="L29" s="343">
        <v>2.5</v>
      </c>
      <c r="M29" s="343">
        <v>2.27</v>
      </c>
      <c r="N29" s="343">
        <v>2.19</v>
      </c>
      <c r="O29" s="343">
        <v>2.36</v>
      </c>
      <c r="P29" s="343">
        <v>2.33</v>
      </c>
      <c r="Q29" s="343">
        <v>2.21</v>
      </c>
      <c r="R29" s="343">
        <v>2.23</v>
      </c>
      <c r="S29" s="346">
        <v>2.63</v>
      </c>
    </row>
    <row r="30" spans="1:19" s="322" customFormat="1" x14ac:dyDescent="0.15">
      <c r="A30" s="336"/>
      <c r="B30" s="340"/>
      <c r="C30" s="340"/>
      <c r="D30" s="645" t="s">
        <v>367</v>
      </c>
      <c r="E30" s="645"/>
      <c r="F30" s="46"/>
      <c r="G30" s="343">
        <f t="shared" si="4"/>
        <v>1.9261083743842364</v>
      </c>
      <c r="H30" s="343" t="s">
        <v>251</v>
      </c>
      <c r="I30" s="343">
        <v>1</v>
      </c>
      <c r="J30" s="343">
        <v>1.93</v>
      </c>
      <c r="K30" s="343" t="s">
        <v>251</v>
      </c>
      <c r="L30" s="343">
        <v>1.75</v>
      </c>
      <c r="M30" s="343">
        <v>2.19</v>
      </c>
      <c r="N30" s="343">
        <v>2.0299999999999998</v>
      </c>
      <c r="O30" s="343">
        <v>1.85</v>
      </c>
      <c r="P30" s="343">
        <v>1.91</v>
      </c>
      <c r="Q30" s="343">
        <v>2.13</v>
      </c>
      <c r="R30" s="343">
        <v>1.81</v>
      </c>
      <c r="S30" s="346" t="s">
        <v>251</v>
      </c>
    </row>
    <row r="31" spans="1:19" s="322" customFormat="1" x14ac:dyDescent="0.15">
      <c r="A31" s="336"/>
      <c r="B31" s="340"/>
      <c r="C31" s="340"/>
      <c r="D31" s="627" t="s">
        <v>398</v>
      </c>
      <c r="E31" s="627"/>
      <c r="F31" s="46"/>
      <c r="G31" s="343">
        <f t="shared" si="4"/>
        <v>1.5314445828144458</v>
      </c>
      <c r="H31" s="343">
        <v>2.36</v>
      </c>
      <c r="I31" s="343">
        <v>1.97</v>
      </c>
      <c r="J31" s="343">
        <v>1.48</v>
      </c>
      <c r="K31" s="343">
        <v>1.23</v>
      </c>
      <c r="L31" s="343">
        <v>1.51</v>
      </c>
      <c r="M31" s="343">
        <v>1.61</v>
      </c>
      <c r="N31" s="343">
        <v>1.66</v>
      </c>
      <c r="O31" s="343">
        <v>1.38</v>
      </c>
      <c r="P31" s="343">
        <v>1.56</v>
      </c>
      <c r="Q31" s="343">
        <v>1.63</v>
      </c>
      <c r="R31" s="343">
        <v>1.8</v>
      </c>
      <c r="S31" s="346">
        <v>2.0699999999999998</v>
      </c>
    </row>
    <row r="32" spans="1:19" s="322" customFormat="1" x14ac:dyDescent="0.15">
      <c r="A32" s="336"/>
      <c r="B32" s="340"/>
      <c r="C32" s="340"/>
      <c r="D32" s="627" t="s">
        <v>399</v>
      </c>
      <c r="E32" s="627"/>
      <c r="F32" s="46"/>
      <c r="G32" s="343">
        <f t="shared" si="4"/>
        <v>2.2504798464491365</v>
      </c>
      <c r="H32" s="343">
        <v>2.92</v>
      </c>
      <c r="I32" s="343">
        <v>2.6</v>
      </c>
      <c r="J32" s="343">
        <v>2.16</v>
      </c>
      <c r="K32" s="343">
        <v>1.73</v>
      </c>
      <c r="L32" s="343">
        <v>2.25</v>
      </c>
      <c r="M32" s="343">
        <v>2.04</v>
      </c>
      <c r="N32" s="343">
        <v>2.25</v>
      </c>
      <c r="O32" s="343">
        <v>2.14</v>
      </c>
      <c r="P32" s="343">
        <v>2.12</v>
      </c>
      <c r="Q32" s="343">
        <v>2.2799999999999998</v>
      </c>
      <c r="R32" s="343">
        <v>2.5299999999999998</v>
      </c>
      <c r="S32" s="346">
        <v>2.7</v>
      </c>
    </row>
    <row r="33" spans="1:19" s="322" customFormat="1" x14ac:dyDescent="0.15">
      <c r="A33" s="336"/>
      <c r="B33" s="340"/>
      <c r="C33" s="627" t="s">
        <v>400</v>
      </c>
      <c r="D33" s="627"/>
      <c r="E33" s="627"/>
      <c r="F33" s="46"/>
      <c r="G33" s="343">
        <f t="shared" si="4"/>
        <v>1.9345182413470534</v>
      </c>
      <c r="H33" s="343">
        <v>2.19</v>
      </c>
      <c r="I33" s="343">
        <v>1.87</v>
      </c>
      <c r="J33" s="343">
        <v>1.58</v>
      </c>
      <c r="K33" s="343">
        <v>1.39</v>
      </c>
      <c r="L33" s="343">
        <v>1.73</v>
      </c>
      <c r="M33" s="343">
        <v>1.6</v>
      </c>
      <c r="N33" s="343">
        <v>1.98</v>
      </c>
      <c r="O33" s="343">
        <v>1.47</v>
      </c>
      <c r="P33" s="343">
        <v>1.75</v>
      </c>
      <c r="Q33" s="343">
        <v>1.78</v>
      </c>
      <c r="R33" s="343">
        <v>2</v>
      </c>
      <c r="S33" s="346">
        <v>2.0499999999999998</v>
      </c>
    </row>
    <row r="34" spans="1:19" s="322" customFormat="1" ht="7.5" customHeight="1" x14ac:dyDescent="0.15">
      <c r="A34" s="336"/>
      <c r="B34" s="340"/>
      <c r="C34" s="340"/>
      <c r="D34" s="340"/>
      <c r="E34" s="340"/>
      <c r="F34" s="329"/>
      <c r="G34" s="337"/>
      <c r="H34" s="338"/>
      <c r="I34" s="338"/>
      <c r="J34" s="338"/>
      <c r="K34" s="338"/>
      <c r="L34" s="338"/>
      <c r="M34" s="338"/>
      <c r="N34" s="338"/>
      <c r="O34" s="338"/>
      <c r="P34" s="338"/>
      <c r="Q34" s="338"/>
      <c r="R34" s="338"/>
      <c r="S34" s="339"/>
    </row>
    <row r="35" spans="1:19" s="322" customFormat="1" ht="13.5" customHeight="1" x14ac:dyDescent="0.15">
      <c r="A35" s="646" t="s">
        <v>403</v>
      </c>
      <c r="B35" s="647"/>
      <c r="C35" s="647"/>
      <c r="D35" s="647"/>
      <c r="E35" s="647"/>
      <c r="F35" s="342"/>
      <c r="G35" s="337"/>
      <c r="H35" s="338"/>
      <c r="I35" s="338"/>
      <c r="J35" s="338"/>
      <c r="K35" s="338"/>
      <c r="L35" s="338"/>
      <c r="M35" s="338"/>
      <c r="N35" s="338"/>
      <c r="O35" s="338"/>
      <c r="P35" s="338"/>
      <c r="Q35" s="338"/>
      <c r="R35" s="338"/>
      <c r="S35" s="339"/>
    </row>
    <row r="36" spans="1:19" s="322" customFormat="1" x14ac:dyDescent="0.15">
      <c r="A36" s="336"/>
      <c r="B36" s="627" t="s">
        <v>364</v>
      </c>
      <c r="C36" s="627"/>
      <c r="D36" s="627"/>
      <c r="E36" s="627"/>
      <c r="F36" s="46"/>
      <c r="G36" s="347">
        <v>62.6</v>
      </c>
      <c r="H36" s="348">
        <v>102.1</v>
      </c>
      <c r="I36" s="348">
        <v>54</v>
      </c>
      <c r="J36" s="348">
        <v>45.2</v>
      </c>
      <c r="K36" s="348">
        <v>26.7</v>
      </c>
      <c r="L36" s="348">
        <v>44.3</v>
      </c>
      <c r="M36" s="348">
        <v>49.2</v>
      </c>
      <c r="N36" s="348">
        <v>56.6</v>
      </c>
      <c r="O36" s="348">
        <v>37.799999999999997</v>
      </c>
      <c r="P36" s="348">
        <v>46.7</v>
      </c>
      <c r="Q36" s="348">
        <v>54</v>
      </c>
      <c r="R36" s="348">
        <v>66.7</v>
      </c>
      <c r="S36" s="349">
        <v>86.6</v>
      </c>
    </row>
    <row r="37" spans="1:19" s="322" customFormat="1" x14ac:dyDescent="0.15">
      <c r="A37" s="336"/>
      <c r="B37" s="340"/>
      <c r="C37" s="627" t="s">
        <v>396</v>
      </c>
      <c r="D37" s="627"/>
      <c r="E37" s="627"/>
      <c r="F37" s="46"/>
      <c r="G37" s="348">
        <v>63.2</v>
      </c>
      <c r="H37" s="348">
        <v>105</v>
      </c>
      <c r="I37" s="348">
        <v>54.6</v>
      </c>
      <c r="J37" s="348">
        <v>45.4</v>
      </c>
      <c r="K37" s="348">
        <v>26.7</v>
      </c>
      <c r="L37" s="348">
        <v>44.4</v>
      </c>
      <c r="M37" s="348">
        <v>49.3</v>
      </c>
      <c r="N37" s="348">
        <v>56.7</v>
      </c>
      <c r="O37" s="348">
        <v>38</v>
      </c>
      <c r="P37" s="348">
        <v>46.8</v>
      </c>
      <c r="Q37" s="348">
        <v>54.1</v>
      </c>
      <c r="R37" s="348">
        <v>66.7</v>
      </c>
      <c r="S37" s="349">
        <v>92.1</v>
      </c>
    </row>
    <row r="38" spans="1:19" s="322" customFormat="1" x14ac:dyDescent="0.15">
      <c r="A38" s="336"/>
      <c r="B38" s="340"/>
      <c r="C38" s="340"/>
      <c r="D38" s="627" t="s">
        <v>397</v>
      </c>
      <c r="E38" s="627"/>
      <c r="F38" s="46"/>
      <c r="G38" s="348">
        <v>91.2</v>
      </c>
      <c r="H38" s="348">
        <v>107.6</v>
      </c>
      <c r="I38" s="348">
        <v>68.5</v>
      </c>
      <c r="J38" s="348">
        <v>70</v>
      </c>
      <c r="K38" s="348">
        <v>75.7</v>
      </c>
      <c r="L38" s="348">
        <v>79.900000000000006</v>
      </c>
      <c r="M38" s="348">
        <v>64.7</v>
      </c>
      <c r="N38" s="348">
        <v>67.3</v>
      </c>
      <c r="O38" s="348">
        <v>74.2</v>
      </c>
      <c r="P38" s="348">
        <v>68.400000000000006</v>
      </c>
      <c r="Q38" s="348">
        <v>66.8</v>
      </c>
      <c r="R38" s="348">
        <v>77.400000000000006</v>
      </c>
      <c r="S38" s="349">
        <v>114.7</v>
      </c>
    </row>
    <row r="39" spans="1:19" s="322" customFormat="1" x14ac:dyDescent="0.15">
      <c r="A39" s="336"/>
      <c r="B39" s="340"/>
      <c r="C39" s="340"/>
      <c r="D39" s="645" t="s">
        <v>367</v>
      </c>
      <c r="E39" s="645"/>
      <c r="F39" s="46"/>
      <c r="G39" s="348">
        <v>42.1</v>
      </c>
      <c r="H39" s="347" t="s">
        <v>251</v>
      </c>
      <c r="I39" s="348">
        <v>38</v>
      </c>
      <c r="J39" s="348">
        <v>42.1</v>
      </c>
      <c r="K39" s="347" t="s">
        <v>251</v>
      </c>
      <c r="L39" s="348">
        <v>34.1</v>
      </c>
      <c r="M39" s="348">
        <v>48.6</v>
      </c>
      <c r="N39" s="348">
        <v>48.5</v>
      </c>
      <c r="O39" s="348">
        <v>37.9</v>
      </c>
      <c r="P39" s="348">
        <v>39.6</v>
      </c>
      <c r="Q39" s="348">
        <v>46.7</v>
      </c>
      <c r="R39" s="348">
        <v>49.6</v>
      </c>
      <c r="S39" s="350" t="s">
        <v>251</v>
      </c>
    </row>
    <row r="40" spans="1:19" s="322" customFormat="1" x14ac:dyDescent="0.15">
      <c r="A40" s="336"/>
      <c r="B40" s="340"/>
      <c r="C40" s="340"/>
      <c r="D40" s="627" t="s">
        <v>398</v>
      </c>
      <c r="E40" s="627"/>
      <c r="F40" s="46"/>
      <c r="G40" s="348">
        <v>34.700000000000003</v>
      </c>
      <c r="H40" s="348">
        <v>65.5</v>
      </c>
      <c r="I40" s="348">
        <v>43.2</v>
      </c>
      <c r="J40" s="348">
        <v>33.1</v>
      </c>
      <c r="K40" s="348">
        <v>22.6</v>
      </c>
      <c r="L40" s="348">
        <v>33.6</v>
      </c>
      <c r="M40" s="348">
        <v>38.1</v>
      </c>
      <c r="N40" s="348">
        <v>42.9</v>
      </c>
      <c r="O40" s="348">
        <v>28.4</v>
      </c>
      <c r="P40" s="348">
        <v>36</v>
      </c>
      <c r="Q40" s="348">
        <v>40.4</v>
      </c>
      <c r="R40" s="348">
        <v>52.3</v>
      </c>
      <c r="S40" s="349">
        <v>49.3</v>
      </c>
    </row>
    <row r="41" spans="1:19" s="322" customFormat="1" x14ac:dyDescent="0.15">
      <c r="A41" s="336"/>
      <c r="B41" s="340"/>
      <c r="C41" s="340"/>
      <c r="D41" s="627" t="s">
        <v>399</v>
      </c>
      <c r="E41" s="627"/>
      <c r="F41" s="46"/>
      <c r="G41" s="348">
        <v>55</v>
      </c>
      <c r="H41" s="348">
        <v>112.2</v>
      </c>
      <c r="I41" s="348">
        <v>59.3</v>
      </c>
      <c r="J41" s="348">
        <v>48.9</v>
      </c>
      <c r="K41" s="348">
        <v>38</v>
      </c>
      <c r="L41" s="348">
        <v>48</v>
      </c>
      <c r="M41" s="348">
        <v>49.2</v>
      </c>
      <c r="N41" s="348">
        <v>55.6</v>
      </c>
      <c r="O41" s="348">
        <v>47.5</v>
      </c>
      <c r="P41" s="348">
        <v>47.1</v>
      </c>
      <c r="Q41" s="348">
        <v>54.1</v>
      </c>
      <c r="R41" s="348">
        <v>65.599999999999994</v>
      </c>
      <c r="S41" s="349">
        <v>72.400000000000006</v>
      </c>
    </row>
    <row r="42" spans="1:19" s="322" customFormat="1" x14ac:dyDescent="0.15">
      <c r="A42" s="336"/>
      <c r="B42" s="340"/>
      <c r="C42" s="627" t="s">
        <v>400</v>
      </c>
      <c r="D42" s="627"/>
      <c r="E42" s="627"/>
      <c r="F42" s="46"/>
      <c r="G42" s="348">
        <v>39.6</v>
      </c>
      <c r="H42" s="348">
        <v>45.1</v>
      </c>
      <c r="I42" s="348">
        <v>35.299999999999997</v>
      </c>
      <c r="J42" s="348">
        <v>32.4</v>
      </c>
      <c r="K42" s="348">
        <v>25.3</v>
      </c>
      <c r="L42" s="348">
        <v>36.6</v>
      </c>
      <c r="M42" s="348">
        <v>37.9</v>
      </c>
      <c r="N42" s="348">
        <v>42.7</v>
      </c>
      <c r="O42" s="348">
        <v>29.1</v>
      </c>
      <c r="P42" s="348">
        <v>37</v>
      </c>
      <c r="Q42" s="348">
        <v>38.6</v>
      </c>
      <c r="R42" s="348">
        <v>47.9</v>
      </c>
      <c r="S42" s="349">
        <v>34.200000000000003</v>
      </c>
    </row>
    <row r="43" spans="1:19" s="322" customFormat="1" ht="7.5" customHeight="1" x14ac:dyDescent="0.15">
      <c r="A43" s="336"/>
      <c r="B43" s="340"/>
      <c r="C43" s="340"/>
      <c r="D43" s="340"/>
      <c r="E43" s="340"/>
      <c r="F43" s="329"/>
      <c r="G43" s="347"/>
      <c r="H43" s="348"/>
      <c r="I43" s="348"/>
      <c r="J43" s="348"/>
      <c r="K43" s="348"/>
      <c r="L43" s="348"/>
      <c r="M43" s="348"/>
      <c r="N43" s="348"/>
      <c r="O43" s="348"/>
      <c r="P43" s="348"/>
      <c r="Q43" s="348"/>
      <c r="R43" s="348"/>
      <c r="S43" s="349"/>
    </row>
    <row r="44" spans="1:19" s="322" customFormat="1" ht="13.5" customHeight="1" x14ac:dyDescent="0.15">
      <c r="A44" s="646" t="s">
        <v>404</v>
      </c>
      <c r="B44" s="647"/>
      <c r="C44" s="647"/>
      <c r="D44" s="647"/>
      <c r="E44" s="647"/>
      <c r="F44" s="46"/>
      <c r="G44" s="347"/>
      <c r="H44" s="348"/>
      <c r="I44" s="348"/>
      <c r="J44" s="348"/>
      <c r="K44" s="348"/>
      <c r="L44" s="348"/>
      <c r="M44" s="348"/>
      <c r="N44" s="348"/>
      <c r="O44" s="348"/>
      <c r="P44" s="348"/>
      <c r="Q44" s="348"/>
      <c r="R44" s="348"/>
      <c r="S44" s="349"/>
    </row>
    <row r="45" spans="1:19" s="322" customFormat="1" ht="13.5" customHeight="1" x14ac:dyDescent="0.15">
      <c r="A45" s="336"/>
      <c r="B45" s="627" t="s">
        <v>364</v>
      </c>
      <c r="C45" s="627"/>
      <c r="D45" s="627"/>
      <c r="E45" s="627"/>
      <c r="F45" s="46"/>
      <c r="G45" s="347">
        <v>30.4</v>
      </c>
      <c r="H45" s="348">
        <v>38.1</v>
      </c>
      <c r="I45" s="348">
        <v>25.3</v>
      </c>
      <c r="J45" s="348">
        <v>25.4</v>
      </c>
      <c r="K45" s="348">
        <v>20.3</v>
      </c>
      <c r="L45" s="348">
        <v>24.7</v>
      </c>
      <c r="M45" s="348">
        <v>25.9</v>
      </c>
      <c r="N45" s="348">
        <v>28.4</v>
      </c>
      <c r="O45" s="348">
        <v>23.5</v>
      </c>
      <c r="P45" s="348">
        <v>25.3</v>
      </c>
      <c r="Q45" s="348">
        <v>27.5</v>
      </c>
      <c r="R45" s="348">
        <v>32.1</v>
      </c>
      <c r="S45" s="349">
        <v>34.700000000000003</v>
      </c>
    </row>
    <row r="46" spans="1:19" s="322" customFormat="1" ht="13.5" customHeight="1" x14ac:dyDescent="0.15">
      <c r="A46" s="336"/>
      <c r="B46" s="340"/>
      <c r="C46" s="627" t="s">
        <v>396</v>
      </c>
      <c r="D46" s="627"/>
      <c r="E46" s="627"/>
      <c r="F46" s="46"/>
      <c r="G46" s="347">
        <v>30.6</v>
      </c>
      <c r="H46" s="348">
        <v>38.799999999999997</v>
      </c>
      <c r="I46" s="348">
        <v>25.4</v>
      </c>
      <c r="J46" s="348">
        <v>25.5</v>
      </c>
      <c r="K46" s="348">
        <v>20.399999999999999</v>
      </c>
      <c r="L46" s="348">
        <v>24.8</v>
      </c>
      <c r="M46" s="348">
        <v>26</v>
      </c>
      <c r="N46" s="348">
        <v>28.5</v>
      </c>
      <c r="O46" s="348">
        <v>23.6</v>
      </c>
      <c r="P46" s="348">
        <v>25.3</v>
      </c>
      <c r="Q46" s="348">
        <v>27.5</v>
      </c>
      <c r="R46" s="348">
        <v>32.1</v>
      </c>
      <c r="S46" s="349">
        <v>36.299999999999997</v>
      </c>
    </row>
    <row r="47" spans="1:19" s="322" customFormat="1" x14ac:dyDescent="0.15">
      <c r="A47" s="336"/>
      <c r="B47" s="340"/>
      <c r="C47" s="340"/>
      <c r="D47" s="627" t="s">
        <v>397</v>
      </c>
      <c r="E47" s="627"/>
      <c r="F47" s="46"/>
      <c r="G47" s="347">
        <v>35.9</v>
      </c>
      <c r="H47" s="348">
        <v>39.4</v>
      </c>
      <c r="I47" s="348">
        <v>29.7</v>
      </c>
      <c r="J47" s="348">
        <v>30.5</v>
      </c>
      <c r="K47" s="348">
        <v>35.200000000000003</v>
      </c>
      <c r="L47" s="348">
        <v>31.9</v>
      </c>
      <c r="M47" s="348">
        <v>28.6</v>
      </c>
      <c r="N47" s="348">
        <v>30.7</v>
      </c>
      <c r="O47" s="348">
        <v>31.4</v>
      </c>
      <c r="P47" s="348">
        <v>29.4</v>
      </c>
      <c r="Q47" s="348">
        <v>30.2</v>
      </c>
      <c r="R47" s="348">
        <v>34.799999999999997</v>
      </c>
      <c r="S47" s="349">
        <v>43.6</v>
      </c>
    </row>
    <row r="48" spans="1:19" s="322" customFormat="1" ht="13.5" customHeight="1" x14ac:dyDescent="0.15">
      <c r="A48" s="336"/>
      <c r="B48" s="340"/>
      <c r="C48" s="340"/>
      <c r="D48" s="645" t="s">
        <v>367</v>
      </c>
      <c r="E48" s="645"/>
      <c r="F48" s="46"/>
      <c r="G48" s="347">
        <v>21.9</v>
      </c>
      <c r="H48" s="347" t="s">
        <v>251</v>
      </c>
      <c r="I48" s="348">
        <v>38</v>
      </c>
      <c r="J48" s="348">
        <v>21.8</v>
      </c>
      <c r="K48" s="347" t="s">
        <v>251</v>
      </c>
      <c r="L48" s="348">
        <v>19.5</v>
      </c>
      <c r="M48" s="348">
        <v>22.1</v>
      </c>
      <c r="N48" s="348">
        <v>23.9</v>
      </c>
      <c r="O48" s="348">
        <v>20.5</v>
      </c>
      <c r="P48" s="348">
        <v>20.8</v>
      </c>
      <c r="Q48" s="348">
        <v>21.9</v>
      </c>
      <c r="R48" s="348">
        <v>27.4</v>
      </c>
      <c r="S48" s="350" t="s">
        <v>251</v>
      </c>
    </row>
    <row r="49" spans="1:19" s="322" customFormat="1" x14ac:dyDescent="0.15">
      <c r="A49" s="336"/>
      <c r="B49" s="340"/>
      <c r="C49" s="340"/>
      <c r="D49" s="627" t="s">
        <v>398</v>
      </c>
      <c r="E49" s="627"/>
      <c r="F49" s="46"/>
      <c r="G49" s="347">
        <v>22.7</v>
      </c>
      <c r="H49" s="348">
        <v>27.7</v>
      </c>
      <c r="I49" s="348">
        <v>22</v>
      </c>
      <c r="J49" s="348">
        <v>22.3</v>
      </c>
      <c r="K49" s="348">
        <v>18.399999999999999</v>
      </c>
      <c r="L49" s="348">
        <v>22.2</v>
      </c>
      <c r="M49" s="348">
        <v>23.7</v>
      </c>
      <c r="N49" s="348">
        <v>25.8</v>
      </c>
      <c r="O49" s="348">
        <v>20.7</v>
      </c>
      <c r="P49" s="348">
        <v>23</v>
      </c>
      <c r="Q49" s="348">
        <v>24.8</v>
      </c>
      <c r="R49" s="348">
        <v>29</v>
      </c>
      <c r="S49" s="349">
        <v>23.8</v>
      </c>
    </row>
    <row r="50" spans="1:19" s="322" customFormat="1" x14ac:dyDescent="0.15">
      <c r="A50" s="336"/>
      <c r="B50" s="340"/>
      <c r="C50" s="340"/>
      <c r="D50" s="627" t="s">
        <v>399</v>
      </c>
      <c r="E50" s="627"/>
      <c r="F50" s="329"/>
      <c r="G50" s="347">
        <v>24.4</v>
      </c>
      <c r="H50" s="348">
        <v>38.4</v>
      </c>
      <c r="I50" s="348">
        <v>22.8</v>
      </c>
      <c r="J50" s="348">
        <v>22.6</v>
      </c>
      <c r="K50" s="348">
        <v>21.9</v>
      </c>
      <c r="L50" s="348">
        <v>21.3</v>
      </c>
      <c r="M50" s="348">
        <v>24.1</v>
      </c>
      <c r="N50" s="348">
        <v>24.7</v>
      </c>
      <c r="O50" s="348">
        <v>22.2</v>
      </c>
      <c r="P50" s="348">
        <v>22.2</v>
      </c>
      <c r="Q50" s="348">
        <v>23.8</v>
      </c>
      <c r="R50" s="348">
        <v>25.9</v>
      </c>
      <c r="S50" s="349">
        <v>26.8</v>
      </c>
    </row>
    <row r="51" spans="1:19" s="322" customFormat="1" ht="14.25" customHeight="1" x14ac:dyDescent="0.15">
      <c r="A51" s="336"/>
      <c r="B51" s="340"/>
      <c r="C51" s="627" t="s">
        <v>400</v>
      </c>
      <c r="D51" s="627"/>
      <c r="E51" s="627"/>
      <c r="F51" s="329"/>
      <c r="G51" s="347">
        <v>20.5</v>
      </c>
      <c r="H51" s="348">
        <v>20.6</v>
      </c>
      <c r="I51" s="348">
        <v>18.899999999999999</v>
      </c>
      <c r="J51" s="348">
        <v>20.5</v>
      </c>
      <c r="K51" s="348">
        <v>18.2</v>
      </c>
      <c r="L51" s="348">
        <v>21.2</v>
      </c>
      <c r="M51" s="348">
        <v>23.7</v>
      </c>
      <c r="N51" s="348">
        <v>21.5</v>
      </c>
      <c r="O51" s="348">
        <v>19.8</v>
      </c>
      <c r="P51" s="348">
        <v>21.1</v>
      </c>
      <c r="Q51" s="348">
        <v>21.8</v>
      </c>
      <c r="R51" s="348">
        <v>24</v>
      </c>
      <c r="S51" s="349">
        <v>16.7</v>
      </c>
    </row>
    <row r="52" spans="1:19" s="322" customFormat="1" ht="7.5" customHeight="1" thickBot="1" x14ac:dyDescent="0.2">
      <c r="A52" s="351"/>
      <c r="B52" s="352"/>
      <c r="C52" s="352"/>
      <c r="D52" s="353"/>
      <c r="E52" s="353"/>
      <c r="F52" s="354"/>
      <c r="G52" s="355"/>
      <c r="H52" s="356"/>
      <c r="I52" s="356"/>
      <c r="J52" s="356"/>
      <c r="K52" s="356"/>
      <c r="L52" s="356"/>
      <c r="M52" s="356"/>
      <c r="N52" s="356"/>
      <c r="O52" s="356"/>
      <c r="P52" s="356"/>
      <c r="Q52" s="356"/>
      <c r="R52" s="356"/>
      <c r="S52" s="357"/>
    </row>
  </sheetData>
  <mergeCells count="47">
    <mergeCell ref="D48:E48"/>
    <mergeCell ref="D49:E49"/>
    <mergeCell ref="D50:E50"/>
    <mergeCell ref="C51:E51"/>
    <mergeCell ref="D41:E41"/>
    <mergeCell ref="C42:E42"/>
    <mergeCell ref="A44:E44"/>
    <mergeCell ref="B45:E45"/>
    <mergeCell ref="C46:E46"/>
    <mergeCell ref="D47:E47"/>
    <mergeCell ref="A35:E35"/>
    <mergeCell ref="B36:E36"/>
    <mergeCell ref="C37:E37"/>
    <mergeCell ref="D38:E38"/>
    <mergeCell ref="D39:E39"/>
    <mergeCell ref="D40:E40"/>
    <mergeCell ref="C28:E28"/>
    <mergeCell ref="D29:E29"/>
    <mergeCell ref="D30:E30"/>
    <mergeCell ref="D31:E31"/>
    <mergeCell ref="D32:E32"/>
    <mergeCell ref="C33:E33"/>
    <mergeCell ref="D21:E21"/>
    <mergeCell ref="D22:E22"/>
    <mergeCell ref="D23:E23"/>
    <mergeCell ref="C24:E24"/>
    <mergeCell ref="A26:E26"/>
    <mergeCell ref="B27:E27"/>
    <mergeCell ref="D14:E14"/>
    <mergeCell ref="C15:E15"/>
    <mergeCell ref="A17:E17"/>
    <mergeCell ref="B18:E18"/>
    <mergeCell ref="C19:E19"/>
    <mergeCell ref="D20:E20"/>
    <mergeCell ref="A8:E8"/>
    <mergeCell ref="B9:E9"/>
    <mergeCell ref="C10:E10"/>
    <mergeCell ref="D11:E11"/>
    <mergeCell ref="D12:E12"/>
    <mergeCell ref="D13:E13"/>
    <mergeCell ref="D1:S1"/>
    <mergeCell ref="A2:S2"/>
    <mergeCell ref="A4:F6"/>
    <mergeCell ref="J4:R4"/>
    <mergeCell ref="J5:J6"/>
    <mergeCell ref="K5:N5"/>
    <mergeCell ref="O5:R5"/>
  </mergeCells>
  <phoneticPr fontId="2"/>
  <pageMargins left="0.75" right="0.75" top="1" bottom="1" header="0.51200000000000001" footer="0.51200000000000001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2</vt:i4>
      </vt:variant>
    </vt:vector>
  </HeadingPairs>
  <TitlesOfParts>
    <vt:vector size="15" baseType="lpstr">
      <vt:lpstr>第1表</vt:lpstr>
      <vt:lpstr>第2表</vt:lpstr>
      <vt:lpstr>第３・４表</vt:lpstr>
      <vt:lpstr>第５・６表</vt:lpstr>
      <vt:lpstr>第７・８表</vt:lpstr>
      <vt:lpstr>第9表</vt:lpstr>
      <vt:lpstr>第10表</vt:lpstr>
      <vt:lpstr>第11表</vt:lpstr>
      <vt:lpstr>第１2表</vt:lpstr>
      <vt:lpstr>第13・14表</vt:lpstr>
      <vt:lpstr>第15表</vt:lpstr>
      <vt:lpstr>第16・17表</vt:lpstr>
      <vt:lpstr>第18・19表</vt:lpstr>
      <vt:lpstr>第1表!Print_Area</vt:lpstr>
      <vt:lpstr>第2表!Print_Area</vt:lpstr>
    </vt:vector>
  </TitlesOfParts>
  <Company>文京区役所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平成12年国勢調査結果報告（人口等基本集計結果）</dc:title>
  <cp:lastPrinted>2002-01-24T01:36:32Z</cp:lastPrinted>
  <dcterms:created xsi:type="dcterms:W3CDTF">2001-05-11T07:22:13Z</dcterms:created>
  <dcterms:modified xsi:type="dcterms:W3CDTF">2022-02-08T00:49:17Z</dcterms:modified>
</cp:coreProperties>
</file>