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保育課\03　保育所入所\000000ホームページ\R5募集に向けた改善\計算シート\"/>
    </mc:Choice>
  </mc:AlternateContent>
  <bookViews>
    <workbookView xWindow="0" yWindow="0" windowWidth="23040" windowHeight="9096"/>
  </bookViews>
  <sheets>
    <sheet name="保育料計算シート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6" i="1" l="1"/>
  <c r="D7" i="1"/>
  <c r="C10" i="1" l="1"/>
  <c r="A10" i="1"/>
  <c r="E10" i="1" l="1"/>
  <c r="A13" i="1" s="1"/>
  <c r="A16" i="1" s="1"/>
  <c r="C16" i="1" l="1"/>
  <c r="E16" i="1" s="1"/>
</calcChain>
</file>

<file path=xl/comments1.xml><?xml version="1.0" encoding="utf-8"?>
<comments xmlns="http://schemas.openxmlformats.org/spreadsheetml/2006/main">
  <authors>
    <author>浦山 恭輔</author>
  </authors>
  <commentList>
    <comment ref="B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給与所得控除前の金額</t>
        </r>
      </text>
    </comment>
    <comment ref="C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社会保険料など</t>
        </r>
      </text>
    </comment>
    <comment ref="D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給与収入 －
給与所得控除</t>
        </r>
      </text>
    </comment>
  </commentList>
</comments>
</file>

<file path=xl/sharedStrings.xml><?xml version="1.0" encoding="utf-8"?>
<sst xmlns="http://schemas.openxmlformats.org/spreadsheetml/2006/main" count="53" uniqueCount="50">
  <si>
    <t>保育料計算シート</t>
    <rPh sb="0" eb="3">
      <t>ホイクリョウ</t>
    </rPh>
    <rPh sb="3" eb="5">
      <t>ケイサン</t>
    </rPh>
    <phoneticPr fontId="2"/>
  </si>
  <si>
    <t>総所得金額</t>
    <rPh sb="0" eb="3">
      <t>ソウショトク</t>
    </rPh>
    <rPh sb="3" eb="5">
      <t>キンガク</t>
    </rPh>
    <phoneticPr fontId="2"/>
  </si>
  <si>
    <t>所得控除額</t>
    <rPh sb="0" eb="2">
      <t>ショトク</t>
    </rPh>
    <rPh sb="2" eb="4">
      <t>コウジョ</t>
    </rPh>
    <rPh sb="4" eb="5">
      <t>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</si>
  <si>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</si>
  <si>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区民税税率</t>
    <rPh sb="0" eb="2">
      <t>クミン</t>
    </rPh>
    <rPh sb="2" eb="3">
      <t>ゼイ</t>
    </rPh>
    <rPh sb="3" eb="5">
      <t>ゼイリツ</t>
    </rPh>
    <phoneticPr fontId="2"/>
  </si>
  <si>
    <t>×</t>
    <phoneticPr fontId="2"/>
  </si>
  <si>
    <t>ー</t>
    <phoneticPr fontId="2"/>
  </si>
  <si>
    <t>=</t>
    <phoneticPr fontId="2"/>
  </si>
  <si>
    <t>D16</t>
  </si>
  <si>
    <t>保育料</t>
    <rPh sb="0" eb="3">
      <t>ホイクリョウ</t>
    </rPh>
    <phoneticPr fontId="2"/>
  </si>
  <si>
    <t>階層</t>
    <rPh sb="0" eb="2">
      <t>カイソウ</t>
    </rPh>
    <phoneticPr fontId="2"/>
  </si>
  <si>
    <t>A</t>
    <phoneticPr fontId="2"/>
  </si>
  <si>
    <t>B</t>
    <phoneticPr fontId="2"/>
  </si>
  <si>
    <t>C</t>
    <phoneticPr fontId="2"/>
  </si>
  <si>
    <t>D0</t>
    <phoneticPr fontId="2"/>
  </si>
  <si>
    <t>D1</t>
    <phoneticPr fontId="2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</si>
  <si>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</si>
  <si>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</si>
  <si>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</si>
  <si>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</si>
  <si>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</si>
  <si>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</si>
  <si>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</si>
  <si>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</si>
  <si>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</si>
  <si>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</si>
  <si>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</si>
  <si>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</si>
  <si>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</si>
  <si>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</si>
  <si>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</si>
  <si>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</si>
  <si>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</si>
  <si>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</si>
  <si>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</si>
  <si>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</si>
  <si>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</si>
  <si>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</si>
  <si>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</si>
  <si>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保護者①</t>
    <rPh sb="0" eb="3">
      <t>ホゴシャ</t>
    </rPh>
    <phoneticPr fontId="2"/>
  </si>
  <si>
    <t>保護者②</t>
    <rPh sb="0" eb="3">
      <t>ホゴシャ</t>
    </rPh>
    <phoneticPr fontId="2"/>
  </si>
  <si>
    <t>生活保護世帯</t>
    <rPh sb="0" eb="2">
      <t>セイカツ</t>
    </rPh>
    <rPh sb="2" eb="4">
      <t>ホゴ</t>
    </rPh>
    <rPh sb="4" eb="6">
      <t>セタイ</t>
    </rPh>
    <phoneticPr fontId="2"/>
  </si>
  <si>
    <t>非課税世帯</t>
    <rPh sb="0" eb="3">
      <t>ヒカゼイ</t>
    </rPh>
    <rPh sb="3" eb="5">
      <t>セタイ</t>
    </rPh>
    <phoneticPr fontId="2"/>
  </si>
  <si>
    <t>均等割のみ</t>
    <rPh sb="0" eb="3">
      <t>キントウワ</t>
    </rPh>
    <phoneticPr fontId="2"/>
  </si>
  <si>
    <t>税資料を確認しながら、　　　黄色の箇所に入力してください。</t>
    <rPh sb="0" eb="1">
      <t>ゼイ</t>
    </rPh>
    <rPh sb="1" eb="3">
      <t>シリョウ</t>
    </rPh>
    <rPh sb="4" eb="6">
      <t>カクニン</t>
    </rPh>
    <rPh sb="14" eb="16">
      <t>キイロ</t>
    </rPh>
    <rPh sb="17" eb="19">
      <t>カショ</t>
    </rPh>
    <rPh sb="20" eb="22">
      <t>ニュウリョク</t>
    </rPh>
    <phoneticPr fontId="2"/>
  </si>
  <si>
    <t>給与収入</t>
    <rPh sb="0" eb="2">
      <t>キュウヨ</t>
    </rPh>
    <rPh sb="2" eb="4">
      <t>シュウニュウ</t>
    </rPh>
    <phoneticPr fontId="2"/>
  </si>
  <si>
    <t>給与所得金額</t>
    <rPh sb="0" eb="2">
      <t>キュウヨ</t>
    </rPh>
    <rPh sb="2" eb="4">
      <t>ショトク</t>
    </rPh>
    <rPh sb="4" eb="6">
      <t>キンガク</t>
    </rPh>
    <phoneticPr fontId="2"/>
  </si>
  <si>
    <t>区民税所得割
（世帯推定）</t>
    <rPh sb="0" eb="2">
      <t>クミン</t>
    </rPh>
    <rPh sb="2" eb="3">
      <t>ゼイ</t>
    </rPh>
    <rPh sb="3" eb="5">
      <t>ショトク</t>
    </rPh>
    <rPh sb="5" eb="6">
      <t>ワリ</t>
    </rPh>
    <rPh sb="8" eb="10">
      <t>セタイ</t>
    </rPh>
    <rPh sb="10" eb="12">
      <t>スイテイ</t>
    </rPh>
    <phoneticPr fontId="2"/>
  </si>
  <si>
    <t>調整控除</t>
    <rPh sb="0" eb="2">
      <t>チョウセイ</t>
    </rPh>
    <rPh sb="2" eb="4">
      <t>コウジョ</t>
    </rPh>
    <phoneticPr fontId="2"/>
  </si>
  <si>
    <t>　※一般的な計算方法に当てはめて算出しています。計算方法は各々で異なりますので、区が決定する保育料と相違する場合があります。あらかじめご了承の上、ご活用ください。</t>
    <rPh sb="2" eb="5">
      <t>イッパンテキ</t>
    </rPh>
    <rPh sb="6" eb="8">
      <t>ケイサン</t>
    </rPh>
    <rPh sb="8" eb="10">
      <t>ホウホウ</t>
    </rPh>
    <rPh sb="11" eb="12">
      <t>ア</t>
    </rPh>
    <rPh sb="16" eb="18">
      <t>サンシュツ</t>
    </rPh>
    <rPh sb="24" eb="26">
      <t>ケイサン</t>
    </rPh>
    <rPh sb="26" eb="28">
      <t>ホウホウ</t>
    </rPh>
    <rPh sb="29" eb="31">
      <t>オノオノ</t>
    </rPh>
    <rPh sb="32" eb="33">
      <t>コト</t>
    </rPh>
    <rPh sb="40" eb="41">
      <t>ク</t>
    </rPh>
    <rPh sb="42" eb="44">
      <t>ケッテイ</t>
    </rPh>
    <rPh sb="46" eb="48">
      <t>ホイク</t>
    </rPh>
    <rPh sb="50" eb="52">
      <t>ソウイ</t>
    </rPh>
    <rPh sb="54" eb="56">
      <t>バアイ</t>
    </rPh>
    <rPh sb="68" eb="70">
      <t>リョウショウ</t>
    </rPh>
    <rPh sb="71" eb="72">
      <t>ウエ</t>
    </rPh>
    <rPh sb="74" eb="76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</si>
</sst>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5" xfId="1" applyFont="1" applyBorder="1">
      <alignment vertical="center"/>
    </xf>
    <xf numFmtId="38" fontId="0" fillId="0" borderId="1" xfId="0" applyNumberFormat="1" applyBorder="1">
      <alignment vertical="center"/>
    </xf>
    <xf numFmtId="38" fontId="0" fillId="0" borderId="6" xfId="1" applyFont="1" applyBorder="1" applyAlignment="1">
      <alignment horizontal="center" vertical="center"/>
    </xf>
    <xf numFmtId="38" fontId="0" fillId="2" borderId="1" xfId="1" applyFont="1" applyFill="1" applyBorder="1" applyProtection="1">
      <alignment vertical="center"/>
      <protection locked="0"/>
    </xf>
    <xf numFmtId="38" fontId="0" fillId="2" borderId="3" xfId="1" applyFont="1" applyFill="1" applyBorder="1" applyProtection="1">
      <alignment vertical="center"/>
      <protection locked="0"/>
    </xf>
    <xf numFmtId="38" fontId="0" fillId="2" borderId="2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646044</xdr:colOff>
      <xdr:row>2</xdr:row>
      <xdr:rowOff>22860</xdr:rowOff>
    </xdr:from>
    <xdr:to>
      <xdr:col>1</xdr:col>
      <xdr:colOff>920364</xdr:colOff>
      <xdr:row>2</xdr:row>
      <xdr:rowOff>211015</xdr:rowOff>
    </xdr:to>
    <xdr:sp macro="" textlink="">
      <xdr:nvSpPr>
        <xdr:cNvPr id="3" name="正方形/長方形 2"/>
        <xdr:cNvSpPr/>
      </xdr:nvSpPr>
      <xdr:spPr>
        <a:xfrm>
          <a:off x="1613453" y="539695"/>
          <a:ext cx="274320" cy="188155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521473</xdr:colOff>
      <xdr:row>0</xdr:row>
      <xdr:rowOff>53009</xdr:rowOff>
    </xdr:from>
    <xdr:ext cx="4534231" cy="2961861"/>
    <xdr:sp macro="" textlink="">
      <xdr:nvSpPr>
        <xdr:cNvPr id="2" name="テキスト ボックス 1"/>
        <xdr:cNvSpPr txBox="1"/>
      </xdr:nvSpPr>
      <xdr:spPr>
        <a:xfrm>
          <a:off x="5358516" y="53009"/>
          <a:ext cx="4534231" cy="296186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★用意するもの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以下のうち、いずれかが父母分必要です。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〇住民税課税（非課税）証明書</a:t>
          </a:r>
          <a:r>
            <a:rPr lang="ja-JP" altLang="en-US" b="1"/>
            <a:t> </a:t>
          </a:r>
          <a:endParaRPr lang="en-US" altLang="ja-JP" b="1"/>
        </a:p>
        <a:p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〇住民税決定通知書</a:t>
          </a:r>
          <a:endParaRPr lang="en-US" altLang="ja-JP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★上記書類がない場合は、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年収などから概算もできます。</a:t>
          </a:r>
          <a:endParaRPr lang="en-US" altLang="ja-JP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＜おおまかな年収で計算する方法＞</a:t>
          </a:r>
          <a:endParaRPr lang="en-US" altLang="ja-JP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給与収入＝推定の年収（配当利益や雑所得などを含む）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所得控除額＝社会保険料などの推定金額</a:t>
          </a:r>
          <a:r>
            <a:rPr lang="ja-JP" altLang="en-US"/>
            <a:t> </a:t>
          </a:r>
          <a:endParaRPr lang="en-US" altLang="ja-JP"/>
        </a:p>
        <a:p>
          <a:pPr>
            <a:lnSpc>
              <a:spcPts val="1200"/>
            </a:lnSpc>
          </a:pPr>
          <a:endParaRPr lang="en-US" altLang="ja-JP"/>
        </a:p>
        <a:p>
          <a:r>
            <a:rPr lang="ja-JP" altLang="en-US"/>
            <a:t>　　</a:t>
          </a:r>
          <a:r>
            <a:rPr lang="ja-JP" altLang="en-US" b="1"/>
            <a:t>＜給与明細から計算する方法＞</a:t>
          </a:r>
          <a:endParaRPr lang="en-US" altLang="ja-JP" b="1"/>
        </a:p>
        <a:p>
          <a:r>
            <a:rPr kumimoji="1" lang="ja-JP" altLang="en-US" sz="1100"/>
            <a:t>　　給与収入＝「額面金額</a:t>
          </a:r>
          <a:r>
            <a:rPr kumimoji="1" lang="en-US" altLang="ja-JP" sz="1100"/>
            <a:t>(</a:t>
          </a:r>
          <a:r>
            <a:rPr kumimoji="1" lang="ja-JP" altLang="en-US" sz="1100"/>
            <a:t>交通費含む</a:t>
          </a:r>
          <a:r>
            <a:rPr kumimoji="1" lang="en-US" altLang="ja-JP" sz="1100"/>
            <a:t>)</a:t>
          </a:r>
          <a:r>
            <a:rPr kumimoji="1" lang="ja-JP" altLang="en-US" sz="1100"/>
            <a:t> </a:t>
          </a:r>
          <a:r>
            <a:rPr kumimoji="1" lang="en-US" altLang="ja-JP" sz="1100"/>
            <a:t>×</a:t>
          </a:r>
          <a:r>
            <a:rPr kumimoji="1" lang="ja-JP" altLang="en-US" sz="1100"/>
            <a:t> </a:t>
          </a:r>
          <a:r>
            <a:rPr kumimoji="1" lang="en-US" altLang="ja-JP" sz="1100"/>
            <a:t>12</a:t>
          </a:r>
          <a:r>
            <a:rPr kumimoji="1" lang="ja-JP" altLang="en-US" sz="1100"/>
            <a:t> </a:t>
          </a:r>
          <a:r>
            <a:rPr kumimoji="1" lang="en-US" altLang="ja-JP" sz="1100"/>
            <a:t>+</a:t>
          </a:r>
          <a:r>
            <a:rPr kumimoji="1" lang="ja-JP" altLang="en-US" sz="1100"/>
            <a:t> 賞与」</a:t>
          </a:r>
          <a:endParaRPr kumimoji="1" lang="en-US" altLang="ja-JP" sz="1100"/>
        </a:p>
        <a:p>
          <a:r>
            <a:rPr kumimoji="1" lang="ja-JP" altLang="en-US" sz="1100"/>
            <a:t>　　所得控除額＝「所得控除額</a:t>
          </a:r>
          <a:r>
            <a:rPr kumimoji="1" lang="en-US" altLang="ja-JP" sz="1100"/>
            <a:t>(</a:t>
          </a:r>
          <a:r>
            <a:rPr kumimoji="1" lang="ja-JP" altLang="en-US" sz="1100"/>
            <a:t>社会保険料など</a:t>
          </a:r>
          <a:r>
            <a:rPr kumimoji="1" lang="en-US" altLang="ja-JP" sz="1100"/>
            <a:t>)</a:t>
          </a:r>
          <a:r>
            <a:rPr kumimoji="1" lang="ja-JP" altLang="en-US" sz="1100"/>
            <a:t> </a:t>
          </a:r>
          <a:r>
            <a:rPr kumimoji="1" lang="en-US" altLang="ja-JP" sz="1100"/>
            <a:t>×</a:t>
          </a:r>
          <a:r>
            <a:rPr kumimoji="1" lang="ja-JP" altLang="en-US" sz="1100"/>
            <a:t> </a:t>
          </a:r>
          <a:r>
            <a:rPr kumimoji="1" lang="en-US" altLang="ja-JP" sz="1100"/>
            <a:t>12</a:t>
          </a:r>
          <a:r>
            <a:rPr kumimoji="1" lang="ja-JP" altLang="en-US" sz="1100"/>
            <a:t>」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0"/>
  <sheetViews>
    <sheetView showGridLines="0" tabSelected="1" zoomScale="115" zoomScaleNormal="115" workbookViewId="0">
      <selection sqref="A1:L1"/>
    </sheetView>
  </sheetViews>
  <sheetFormatPr defaultRowHeight="18" x14ac:dyDescent="0.45"/>
  <cols>
    <col min="1" max="5" width="12.69921875" customWidth="1"/>
  </cols>
  <sheetData>
    <row r="1" spans="1:12" ht="22.2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x14ac:dyDescent="0.45">
      <c r="A3" t="s">
        <v>44</v>
      </c>
    </row>
    <row r="5" spans="1:12" ht="18.600000000000001" thickBot="1" x14ac:dyDescent="0.5">
      <c r="A5" s="1"/>
      <c r="B5" s="1" t="s">
        <v>45</v>
      </c>
      <c r="C5" s="1" t="s">
        <v>2</v>
      </c>
      <c r="D5" t="s">
        <v>46</v>
      </c>
    </row>
    <row r="6" spans="1:12" ht="18.600000000000001" thickBot="1" x14ac:dyDescent="0.5">
      <c r="A6" s="1" t="s">
        <v>39</v>
      </c>
      <c r="B6" s="14"/>
      <c r="C6" s="15"/>
      <c r="D6" s="12">
        <f>(IF(B6&lt;551000,0,IF(B6&lt;1619000,B6-550000,IF(B6&lt;1620000,1069000,IF(B6&lt;1622000,1070000,IF(B6&lt;1624000,1072000,IF(B6&lt;1628000,1074000,IF(B6&lt;1800000,ROUNDDOWN(B6/4000,0)*4000*60%+100000,IF(B6&lt;3600000,ROUNDDOWN(B6/4000,0)*4000*70%-80000,IF(B6&lt;6600000,ROUNDDOWN(B6/4000,0)*4000*80%-440000,IF(B6&lt;8500000,B6*90%-1100000,B6-1950000)))))))))))</f>
        <v>0</v>
      </c>
      <c r="E6" s="10"/>
      <c r="F6" s="10"/>
    </row>
    <row r="7" spans="1:12" ht="18.600000000000001" thickBot="1" x14ac:dyDescent="0.5">
      <c r="A7" s="1" t="s">
        <v>40</v>
      </c>
      <c r="B7" s="16"/>
      <c r="C7" s="17"/>
      <c r="D7" s="11">
        <f>(IF(B7&lt;551000,0,IF(B7&lt;1619000,B7-550000,IF(B7&lt;1620000,1069000,IF(B7&lt;1622000,1070000,IF(B7&lt;1624000,1072000,IF(B7&lt;1628000,1074000,IF(B7&lt;1800000,ROUNDDOWN(B7/4000,0)*4000*60%+100000,IF(B7&lt;3600000,ROUNDDOWN(B7/4000,0)*4000*70%-80000,IF(B7&lt;6600000,ROUNDDOWN(B7/4000,0)*4000*80%-440000,IF(B7&lt;8500000,B7*90%-1100000,B7-1950000)))))))))))</f>
        <v>0</v>
      </c>
      <c r="E7" s="10"/>
    </row>
    <row r="9" spans="1:12" ht="18.600000000000001" hidden="1" thickBot="1" x14ac:dyDescent="0.5">
      <c r="A9" s="1" t="s">
        <v>1</v>
      </c>
      <c r="B9" s="1"/>
      <c r="C9" s="1" t="s">
        <v>2</v>
      </c>
      <c r="D9" s="1"/>
      <c r="E9" s="1" t="s">
        <v>3</v>
      </c>
    </row>
    <row r="10" spans="1:12" ht="27" hidden="1" thickBot="1" x14ac:dyDescent="0.5">
      <c r="A10" s="7">
        <f>D6+D7</f>
        <v>0</v>
      </c>
      <c r="B10" s="4" t="s">
        <v>6</v>
      </c>
      <c r="C10" s="7">
        <f>IF(D6+D7=0,0,C6+C7)</f>
        <v>0</v>
      </c>
      <c r="D10" s="6" t="s">
        <v>7</v>
      </c>
      <c r="E10" s="3">
        <f>ROUNDDOWN(A10-C10,-3)</f>
        <v>0</v>
      </c>
    </row>
    <row r="11" spans="1:12" hidden="1" x14ac:dyDescent="0.45">
      <c r="A11" s="1"/>
      <c r="B11" s="1"/>
      <c r="C11" s="1"/>
      <c r="D11" s="1"/>
      <c r="E11" s="1"/>
    </row>
    <row r="12" spans="1:12" ht="18.600000000000001" hidden="1" thickBot="1" x14ac:dyDescent="0.5">
      <c r="A12" s="1" t="s">
        <v>3</v>
      </c>
      <c r="B12" s="1"/>
      <c r="C12" s="1" t="s">
        <v>4</v>
      </c>
      <c r="D12" s="1"/>
      <c r="E12" s="1" t="s">
        <v>48</v>
      </c>
    </row>
    <row r="13" spans="1:12" ht="26.4" hidden="1" customHeight="1" thickBot="1" x14ac:dyDescent="0.5">
      <c r="A13" s="13">
        <f>E10</f>
        <v>0</v>
      </c>
      <c r="B13" s="5" t="s">
        <v>5</v>
      </c>
      <c r="C13" s="2">
        <v>0.06</v>
      </c>
      <c r="D13" s="4" t="s">
        <v>6</v>
      </c>
      <c r="E13" s="3">
        <f>IF(AND(B6="",B7=""),0,IF(AND(B6&lt;450001,B7&lt;450001),0,IF(AND(B6&gt;450001,B7&gt;450001),3000,1500)))</f>
        <v>0</v>
      </c>
    </row>
    <row r="14" spans="1:12" x14ac:dyDescent="0.45">
      <c r="A14" s="19" t="s">
        <v>47</v>
      </c>
      <c r="B14" s="1"/>
      <c r="C14" s="1"/>
      <c r="D14" s="1"/>
      <c r="E14" s="1"/>
    </row>
    <row r="15" spans="1:12" ht="18.600000000000001" thickBot="1" x14ac:dyDescent="0.5">
      <c r="A15" s="20"/>
      <c r="B15" s="1"/>
      <c r="C15" s="1" t="s">
        <v>10</v>
      </c>
      <c r="D15" s="1"/>
      <c r="E15" s="1" t="s">
        <v>9</v>
      </c>
    </row>
    <row r="16" spans="1:12" ht="27" customHeight="1" thickBot="1" x14ac:dyDescent="0.5">
      <c r="A16" s="3">
        <f>IF(A13=0,0,ROUNDDOWN(A13*0.06-E13,-2))</f>
        <v>0</v>
      </c>
      <c r="C16" s="8" t="str">
        <f>IF(A16&lt;48000,"D0",IF(A16&lt;49000,"D1",IF(A16&lt;58000,"D2",IF(A16&lt;66000,"D3",IF(A16&lt;85000,"D4",IF(A16&lt;103000,"D5",IF(A16&lt;121000,"D6",IF(A16&lt;139000,"D7",IF(A16&lt;157000,"D8",IF(A16&lt;185000,"D9",IF(A16&lt;221000,"D10",IF(A16&lt;256000,"D11",IF(A16&lt;280000,"D12",IF(A16&lt;303000,"D13",IF(A16&lt;324000,"D14",IF(A16&lt;342000,"D15",IF(A16&lt;360000,"D16",IF(A16&lt;378000,"D17",IF(A16&lt;468000,"D18",IF(A16&lt;501000,"D19",IF(A16&lt;546000,"D20",IF(A16&lt;666000,"D21",IF(A16&lt;890000,"D22",IF(A16&lt;1220000,"D22",IF(A16&lt;1220000,"D23",IF(A16&lt;1520000,"D24","D25"))))))))))))))))))))))))))</f>
        <v>D0</v>
      </c>
      <c r="E16" s="9">
        <f>IF(A13=0,0,VLOOKUP(C16,data!A2:B30,2,FALSE))</f>
        <v>0</v>
      </c>
    </row>
    <row r="19" spans="1:7" ht="18" customHeight="1" x14ac:dyDescent="0.45">
      <c r="A19" s="21" t="s">
        <v>49</v>
      </c>
      <c r="B19" s="21"/>
      <c r="C19" s="21"/>
      <c r="D19" s="21"/>
      <c r="E19" s="21"/>
      <c r="F19" s="21"/>
      <c r="G19" s="21"/>
    </row>
    <row r="20" spans="1:7" x14ac:dyDescent="0.45">
      <c r="A20" s="21"/>
      <c r="B20" s="21"/>
      <c r="C20" s="21"/>
      <c r="D20" s="21"/>
      <c r="E20" s="21"/>
      <c r="F20" s="21"/>
      <c r="G20" s="21"/>
    </row>
  </sheetData>
  <sheetProtection sheet="1" objects="1" scenarios="1"/>
  <mergeCells count="3">
    <mergeCell ref="A1:L1"/>
    <mergeCell ref="A14:A15"/>
    <mergeCell ref="A19:G20"/>
  </mergeCells>
  <phoneticPr fontId="2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30"/>
  <sheetViews>
    <sheetView workbookViewId="0"/>
  </sheetViews>
  <sheetFormatPr defaultRowHeight="18" x14ac:dyDescent="0.45"/>
  <sheetData>
    <row r="2" spans="1:3" x14ac:dyDescent="0.45">
      <c r="A2" t="s">
        <v>11</v>
      </c>
      <c r="B2">
        <v>0</v>
      </c>
      <c r="C2" t="s">
        <v>41</v>
      </c>
    </row>
    <row r="3" spans="1:3" x14ac:dyDescent="0.45">
      <c r="A3" t="s">
        <v>12</v>
      </c>
      <c r="B3">
        <v>0</v>
      </c>
      <c r="C3" t="s">
        <v>42</v>
      </c>
    </row>
    <row r="4" spans="1:3" x14ac:dyDescent="0.45">
      <c r="A4" t="s">
        <v>13</v>
      </c>
      <c r="B4">
        <v>1900</v>
      </c>
      <c r="C4" t="s">
        <v>43</v>
      </c>
    </row>
    <row r="5" spans="1:3" x14ac:dyDescent="0.45">
      <c r="A5" t="s">
        <v>14</v>
      </c>
      <c r="B5">
        <v>2400</v>
      </c>
    </row>
    <row r="6" spans="1:3" x14ac:dyDescent="0.45">
      <c r="A6" t="s">
        <v>15</v>
      </c>
      <c r="B6">
        <v>6700</v>
      </c>
    </row>
    <row r="7" spans="1:3" x14ac:dyDescent="0.45">
      <c r="A7" t="s">
        <v>16</v>
      </c>
      <c r="B7">
        <v>8300</v>
      </c>
    </row>
    <row r="8" spans="1:3" x14ac:dyDescent="0.45">
      <c r="A8" t="s">
        <v>17</v>
      </c>
      <c r="B8">
        <v>9400</v>
      </c>
    </row>
    <row r="9" spans="1:3" x14ac:dyDescent="0.45">
      <c r="A9" t="s">
        <v>18</v>
      </c>
      <c r="B9">
        <v>15400</v>
      </c>
    </row>
    <row r="10" spans="1:3" x14ac:dyDescent="0.45">
      <c r="A10" t="s">
        <v>19</v>
      </c>
      <c r="B10">
        <v>19100</v>
      </c>
    </row>
    <row r="11" spans="1:3" x14ac:dyDescent="0.45">
      <c r="A11" t="s">
        <v>20</v>
      </c>
      <c r="B11">
        <v>21500</v>
      </c>
    </row>
    <row r="12" spans="1:3" x14ac:dyDescent="0.45">
      <c r="A12" t="s">
        <v>21</v>
      </c>
      <c r="B12">
        <v>23600</v>
      </c>
    </row>
    <row r="13" spans="1:3" x14ac:dyDescent="0.45">
      <c r="A13" t="s">
        <v>22</v>
      </c>
      <c r="B13">
        <v>25500</v>
      </c>
    </row>
    <row r="14" spans="1:3" x14ac:dyDescent="0.45">
      <c r="A14" t="s">
        <v>23</v>
      </c>
      <c r="B14">
        <v>27500</v>
      </c>
    </row>
    <row r="15" spans="1:3" x14ac:dyDescent="0.45">
      <c r="A15" t="s">
        <v>24</v>
      </c>
      <c r="B15">
        <v>29200</v>
      </c>
    </row>
    <row r="16" spans="1:3" x14ac:dyDescent="0.45">
      <c r="A16" t="s">
        <v>25</v>
      </c>
      <c r="B16">
        <v>31000</v>
      </c>
    </row>
    <row r="17" spans="1:2" x14ac:dyDescent="0.45">
      <c r="A17" t="s">
        <v>26</v>
      </c>
      <c r="B17">
        <v>32500</v>
      </c>
    </row>
    <row r="18" spans="1:2" x14ac:dyDescent="0.45">
      <c r="A18" t="s">
        <v>27</v>
      </c>
      <c r="B18">
        <v>34200</v>
      </c>
    </row>
    <row r="19" spans="1:2" x14ac:dyDescent="0.45">
      <c r="A19" t="s">
        <v>28</v>
      </c>
      <c r="B19">
        <v>35700</v>
      </c>
    </row>
    <row r="20" spans="1:2" x14ac:dyDescent="0.45">
      <c r="A20" t="s">
        <v>29</v>
      </c>
      <c r="B20">
        <v>37200</v>
      </c>
    </row>
    <row r="21" spans="1:2" x14ac:dyDescent="0.45">
      <c r="A21" t="s">
        <v>8</v>
      </c>
      <c r="B21">
        <v>38500</v>
      </c>
    </row>
    <row r="22" spans="1:2" x14ac:dyDescent="0.45">
      <c r="A22" t="s">
        <v>30</v>
      </c>
      <c r="B22">
        <v>40000</v>
      </c>
    </row>
    <row r="23" spans="1:2" x14ac:dyDescent="0.45">
      <c r="A23" t="s">
        <v>31</v>
      </c>
      <c r="B23">
        <v>43400</v>
      </c>
    </row>
    <row r="24" spans="1:2" x14ac:dyDescent="0.45">
      <c r="A24" t="s">
        <v>32</v>
      </c>
      <c r="B24">
        <v>48900</v>
      </c>
    </row>
    <row r="25" spans="1:2" x14ac:dyDescent="0.45">
      <c r="A25" t="s">
        <v>33</v>
      </c>
      <c r="B25">
        <v>53700</v>
      </c>
    </row>
    <row r="26" spans="1:2" x14ac:dyDescent="0.45">
      <c r="A26" t="s">
        <v>34</v>
      </c>
      <c r="B26">
        <v>57500</v>
      </c>
    </row>
    <row r="27" spans="1:2" x14ac:dyDescent="0.45">
      <c r="A27" t="s">
        <v>35</v>
      </c>
      <c r="B27">
        <v>62500</v>
      </c>
    </row>
    <row r="28" spans="1:2" x14ac:dyDescent="0.45">
      <c r="A28" t="s">
        <v>36</v>
      </c>
      <c r="B28">
        <v>67500</v>
      </c>
    </row>
    <row r="29" spans="1:2" x14ac:dyDescent="0.45">
      <c r="A29" t="s">
        <v>37</v>
      </c>
      <c r="B29">
        <v>72500</v>
      </c>
    </row>
    <row r="30" spans="1:2" x14ac:dyDescent="0.45">
      <c r="A30" t="s">
        <v>38</v>
      </c>
      <c r="B30">
        <v>77500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保育料計算シート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浦山 恭輔</cp:lastModifiedBy>
  <dcterms:created xsi:type="dcterms:W3CDTF">2022-06-02T04:53:13Z</dcterms:created>
  <dcterms:modified xsi:type="dcterms:W3CDTF">2022-11-14T00:57:07Z</dcterms:modified>
</cp:coreProperties>
</file>